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im\Downloads\"/>
    </mc:Choice>
  </mc:AlternateContent>
  <xr:revisionPtr revIDLastSave="0" documentId="13_ncr:1_{868C6E5B-8493-4B10-9309-D39CCE8BE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rt here" sheetId="1" r:id="rId1"/>
    <sheet name="Quarterly dashboard" sheetId="2" r:id="rId2"/>
    <sheet name="Parts register" sheetId="3" r:id="rId3"/>
    <sheet name="Quarterly review" sheetId="4" r:id="rId4"/>
    <sheet name="Action register" sheetId="5" r:id="rId5"/>
    <sheet name="Order forecast" sheetId="6" r:id="rId6"/>
    <sheet name="Drawing inspection review" sheetId="7" r:id="rId7"/>
    <sheet name="Quality delivery review" sheetId="8" r:id="rId8"/>
    <sheet name="Commercial capacity notes" sheetId="9" r:id="rId9"/>
    <sheet name="Lists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8" l="1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E12" i="2"/>
  <c r="E10" i="2"/>
  <c r="E9" i="2"/>
  <c r="E8" i="2"/>
  <c r="E6" i="2" l="1"/>
  <c r="E7" i="2"/>
  <c r="H61" i="5" l="1"/>
  <c r="H26" i="5"/>
  <c r="H68" i="5"/>
  <c r="H6" i="5"/>
  <c r="H42" i="5"/>
  <c r="H44" i="5"/>
  <c r="H73" i="5"/>
  <c r="H24" i="5"/>
  <c r="H35" i="5"/>
  <c r="H87" i="5"/>
  <c r="H100" i="5"/>
  <c r="H94" i="5"/>
  <c r="H30" i="5"/>
  <c r="H92" i="5"/>
  <c r="H32" i="5"/>
  <c r="H91" i="5"/>
  <c r="H46" i="5"/>
  <c r="H84" i="5"/>
  <c r="H89" i="5"/>
  <c r="H36" i="5"/>
  <c r="H50" i="5"/>
  <c r="H74" i="5"/>
  <c r="H7" i="5"/>
  <c r="H33" i="5"/>
  <c r="H18" i="5"/>
  <c r="H98" i="5"/>
  <c r="H38" i="5"/>
  <c r="H54" i="5"/>
  <c r="H48" i="5"/>
  <c r="H9" i="5"/>
  <c r="H5" i="5"/>
  <c r="H69" i="5"/>
  <c r="H21" i="5"/>
  <c r="H34" i="5"/>
  <c r="H51" i="5"/>
  <c r="H40" i="5"/>
  <c r="H39" i="5"/>
  <c r="H29" i="5"/>
  <c r="H13" i="5"/>
  <c r="H90" i="5"/>
  <c r="H17" i="5"/>
  <c r="H66" i="5"/>
  <c r="H62" i="5"/>
  <c r="H59" i="5"/>
  <c r="H65" i="5"/>
  <c r="H78" i="5"/>
  <c r="H41" i="5"/>
  <c r="H19" i="5"/>
  <c r="H79" i="5"/>
  <c r="H53" i="5"/>
  <c r="H81" i="5"/>
  <c r="H101" i="5"/>
  <c r="H80" i="5"/>
  <c r="H88" i="5"/>
  <c r="H56" i="5"/>
  <c r="H20" i="5"/>
  <c r="H57" i="5"/>
  <c r="H37" i="5"/>
  <c r="H45" i="5"/>
  <c r="H93" i="5"/>
  <c r="H95" i="5"/>
  <c r="H70" i="5"/>
  <c r="H16" i="5"/>
  <c r="H86" i="5"/>
  <c r="H77" i="5"/>
  <c r="H75" i="5"/>
  <c r="H25" i="5"/>
  <c r="H52" i="5"/>
  <c r="H43" i="5"/>
  <c r="H83" i="5"/>
  <c r="H64" i="5"/>
  <c r="H55" i="5"/>
  <c r="H67" i="5"/>
  <c r="H14" i="5"/>
  <c r="H58" i="5"/>
  <c r="H27" i="5"/>
  <c r="H47" i="5"/>
  <c r="H49" i="5"/>
  <c r="H97" i="5"/>
  <c r="H11" i="5"/>
  <c r="H103" i="5"/>
  <c r="H8" i="5"/>
  <c r="H82" i="5"/>
  <c r="H12" i="5"/>
  <c r="H85" i="5"/>
  <c r="H28" i="5"/>
  <c r="H71" i="5"/>
  <c r="H31" i="5"/>
  <c r="H63" i="5"/>
  <c r="H76" i="5"/>
  <c r="H23" i="5"/>
  <c r="H96" i="5"/>
  <c r="H22" i="5"/>
  <c r="H15" i="5"/>
  <c r="H10" i="5"/>
  <c r="H72" i="5"/>
  <c r="H102" i="5"/>
  <c r="H60" i="5"/>
  <c r="H4" i="5"/>
  <c r="E11" i="2"/>
  <c r="H99" i="5"/>
</calcChain>
</file>

<file path=xl/sharedStrings.xml><?xml version="1.0" encoding="utf-8"?>
<sst xmlns="http://schemas.openxmlformats.org/spreadsheetml/2006/main" count="299" uniqueCount="232">
  <si>
    <t>ALE quarterly component supply review</t>
  </si>
  <si>
    <t>Template for reviewing approved repeat components, open supply risks, drawing changes, reorder timing and next quarter demand.</t>
  </si>
  <si>
    <t>Use this file after a component has moved beyond first batch and is suitable for planned repeat supply.</t>
  </si>
  <si>
    <t>Step</t>
  </si>
  <si>
    <t>Action</t>
  </si>
  <si>
    <t>Review standard</t>
  </si>
  <si>
    <t>1</t>
  </si>
  <si>
    <t>Set the review period and customer details on the dashboard.</t>
  </si>
  <si>
    <t>Cadence</t>
  </si>
  <si>
    <t>Quarterly, or before a shutdown or production change.</t>
  </si>
  <si>
    <t>2</t>
  </si>
  <si>
    <t>Update the Parts register with current demand, stock position, lead time, supplier status and required dates.</t>
  </si>
  <si>
    <t>Scope</t>
  </si>
  <si>
    <t>Approved repeat parts, critical spares, second-source parts and planned demand.</t>
  </si>
  <si>
    <t>3</t>
  </si>
  <si>
    <t>Use Drawing inspection review to capture revision changes, inspection requirements and missing records.</t>
  </si>
  <si>
    <t>Main output</t>
  </si>
  <si>
    <t>One agreed action list for drawings, stock, orders, inspection and supply risk.</t>
  </si>
  <si>
    <t>4</t>
  </si>
  <si>
    <t>Use Quality delivery review to record batch issues, late deliveries and inspection concerns from the quarter.</t>
  </si>
  <si>
    <t>Not for</t>
  </si>
  <si>
    <t>Random one-off quoting, design responsibility, or uncontrolled urgent work.</t>
  </si>
  <si>
    <t>5</t>
  </si>
  <si>
    <t>Record decisions and actions in Action register before the meeting closes.</t>
  </si>
  <si>
    <t>6</t>
  </si>
  <si>
    <t>Use the Quarterly review sheet as the meeting run sheet and customer-facing summary.</t>
  </si>
  <si>
    <t>Quarterly component supply review dashboard</t>
  </si>
  <si>
    <t>Summary of next quarter demand, part risk, drawing status, open actions and reorder signals.</t>
  </si>
  <si>
    <t>Review details</t>
  </si>
  <si>
    <t>Live review indicators</t>
  </si>
  <si>
    <t>Customer</t>
  </si>
  <si>
    <t>Indicator</t>
  </si>
  <si>
    <t>Value</t>
  </si>
  <si>
    <t>Response</t>
  </si>
  <si>
    <t>Review period</t>
  </si>
  <si>
    <t>Parts due inside 30 days</t>
  </si>
  <si>
    <t>Confirm PO timing and stock position.</t>
  </si>
  <si>
    <t>Review date</t>
  </si>
  <si>
    <t>Parts at reorder review</t>
  </si>
  <si>
    <t>Check batch quantity and lead time.</t>
  </si>
  <si>
    <t>ALE account owner</t>
  </si>
  <si>
    <t>Single-source parts</t>
  </si>
  <si>
    <t>Confirm second-source need or planned reserve.</t>
  </si>
  <si>
    <t>Customer attendees</t>
  </si>
  <si>
    <t>High or critical risk parts</t>
  </si>
  <si>
    <t>Review drawings, inspection records and next action.</t>
  </si>
  <si>
    <t>Next review due</t>
  </si>
  <si>
    <t>Open drawing or inspection items</t>
  </si>
  <si>
    <t>Close before the next production release.</t>
  </si>
  <si>
    <t>Overdue actions</t>
  </si>
  <si>
    <t>Escalate owner and completion date.</t>
  </si>
  <si>
    <t>Open actions</t>
  </si>
  <si>
    <t>Confirm owner and due date.</t>
  </si>
  <si>
    <t>Quarterly decisions</t>
  </si>
  <si>
    <t>Decision area</t>
  </si>
  <si>
    <t>Current position</t>
  </si>
  <si>
    <t>Agreed action</t>
  </si>
  <si>
    <t>Owner</t>
  </si>
  <si>
    <t>Due date</t>
  </si>
  <si>
    <t>Notes</t>
  </si>
  <si>
    <t>Demand</t>
  </si>
  <si>
    <t>Orders</t>
  </si>
  <si>
    <t>Drawings and revisions</t>
  </si>
  <si>
    <t>Inspection records</t>
  </si>
  <si>
    <t>Risk parts</t>
  </si>
  <si>
    <t>Next quarter</t>
  </si>
  <si>
    <t>Parts register</t>
  </si>
  <si>
    <t>Quarterly view of repeat components, demand, stock position, lead time and supply risk.</t>
  </si>
  <si>
    <t>Review item ID</t>
  </si>
  <si>
    <t>Criticality</t>
  </si>
  <si>
    <t>Equipment or line</t>
  </si>
  <si>
    <t>Component or part family</t>
  </si>
  <si>
    <t>Part description</t>
  </si>
  <si>
    <t>Customer part number</t>
  </si>
  <si>
    <t>ALE ref</t>
  </si>
  <si>
    <t>Drawing number</t>
  </si>
  <si>
    <t>Rev</t>
  </si>
  <si>
    <t>Material and finish</t>
  </si>
  <si>
    <t>Annual demand</t>
  </si>
  <si>
    <t>Next 90 day demand</t>
  </si>
  <si>
    <t>Usual batch qty</t>
  </si>
  <si>
    <t>Stock on hand</t>
  </si>
  <si>
    <t>Reorder point</t>
  </si>
  <si>
    <t>Current supplier status</t>
  </si>
  <si>
    <t>Lead time weeks</t>
  </si>
  <si>
    <t>Last order date</t>
  </si>
  <si>
    <t>Next required date</t>
  </si>
  <si>
    <t>Supply status</t>
  </si>
  <si>
    <t>Drawing and inspection status</t>
  </si>
  <si>
    <t>Risk level</t>
  </si>
  <si>
    <t>Next action</t>
  </si>
  <si>
    <t>Target date</t>
  </si>
  <si>
    <t>QCSR-001</t>
  </si>
  <si>
    <t>High</t>
  </si>
  <si>
    <t>Packing line 2</t>
  </si>
  <si>
    <t>Roller shaft</t>
  </si>
  <si>
    <t>Drive roller shaft</t>
  </si>
  <si>
    <t>CUST-1001</t>
  </si>
  <si>
    <t>ALE-REF</t>
  </si>
  <si>
    <t>DRG-001</t>
  </si>
  <si>
    <t>A</t>
  </si>
  <si>
    <t>316 stainless</t>
  </si>
  <si>
    <t>Single source</t>
  </si>
  <si>
    <t>Current</t>
  </si>
  <si>
    <t>Maintenance</t>
  </si>
  <si>
    <t>Confirm next batch timing</t>
  </si>
  <si>
    <t>QCSR-002</t>
  </si>
  <si>
    <t>Medium</t>
  </si>
  <si>
    <t>Pump skid</t>
  </si>
  <si>
    <t>Gland housing</t>
  </si>
  <si>
    <t>Seal gland housing</t>
  </si>
  <si>
    <t>CUST-2004</t>
  </si>
  <si>
    <t>DRG-057</t>
  </si>
  <si>
    <t>B</t>
  </si>
  <si>
    <t>4140, black oxide</t>
  </si>
  <si>
    <t>Approved</t>
  </si>
  <si>
    <t>Review required</t>
  </si>
  <si>
    <t>Engineering</t>
  </si>
  <si>
    <t>Check drawing revision</t>
  </si>
  <si>
    <t>Quarterly component supply review</t>
  </si>
  <si>
    <t>Meeting run sheet for customer and ALE review of approved repeat component supply.</t>
  </si>
  <si>
    <t>Review area</t>
  </si>
  <si>
    <t>Prompt</t>
  </si>
  <si>
    <t>Decision or action</t>
  </si>
  <si>
    <t>Status</t>
  </si>
  <si>
    <t>Reference</t>
  </si>
  <si>
    <t>Follow-up</t>
  </si>
  <si>
    <t>1. Demand and production outlook</t>
  </si>
  <si>
    <t>Which parts are expected in the next 90 days?</t>
  </si>
  <si>
    <t>2. Open and upcoming orders</t>
  </si>
  <si>
    <t>Are purchase orders, required dates and batch quantities clear?</t>
  </si>
  <si>
    <t>3. Critical spares and reorder triggers</t>
  </si>
  <si>
    <t>Which parts are at, below or close to reorder point?</t>
  </si>
  <si>
    <t>4. Drawing and revision control</t>
  </si>
  <si>
    <t>Have any drawings, materials, finishes or revisions changed?</t>
  </si>
  <si>
    <t>5. Inspection and quality records</t>
  </si>
  <si>
    <t>Are any inspection records, certificates or approval packs missing?</t>
  </si>
  <si>
    <t>6. Supplier risk and second-source need</t>
  </si>
  <si>
    <t>Which parts are single source or exposed to lead time risk?</t>
  </si>
  <si>
    <t>7. Pricing, batch size and commercial notes</t>
  </si>
  <si>
    <t>Are batch sizes, pricing breaks or stocking arrangements still suitable?</t>
  </si>
  <si>
    <t>8. Next quarter actions</t>
  </si>
  <si>
    <t>What must be closed before the next review?</t>
  </si>
  <si>
    <t>Action register</t>
  </si>
  <si>
    <t>Open decisions and follow-up actions from quarterly component supply reviews.</t>
  </si>
  <si>
    <t>Action ID</t>
  </si>
  <si>
    <t>Category</t>
  </si>
  <si>
    <t>Priority</t>
  </si>
  <si>
    <t>Timing</t>
  </si>
  <si>
    <t>ACT-001</t>
  </si>
  <si>
    <t>Drawing</t>
  </si>
  <si>
    <t>Confirm current drawing revision for roller shaft family.</t>
  </si>
  <si>
    <t>Open</t>
  </si>
  <si>
    <t>ACT-002</t>
  </si>
  <si>
    <t>Ordering</t>
  </si>
  <si>
    <t>Issue PO for next quarter pump housing batch.</t>
  </si>
  <si>
    <t>Procurement</t>
  </si>
  <si>
    <t>Order forecast</t>
  </si>
  <si>
    <t>Rolling 12-month view of expected demand, confirmed orders and parts at risk.</t>
  </si>
  <si>
    <t>Month</t>
  </si>
  <si>
    <t>Expected part families</t>
  </si>
  <si>
    <t>Expected units</t>
  </si>
  <si>
    <t>Confirmed PO units</t>
  </si>
  <si>
    <t>At-risk part families</t>
  </si>
  <si>
    <t>Required action</t>
  </si>
  <si>
    <t>Drawing and inspection review</t>
  </si>
  <si>
    <t>Revision control, inspection requirements and missing records for repeat component supply.</t>
  </si>
  <si>
    <t>Item ID</t>
  </si>
  <si>
    <t>Part family</t>
  </si>
  <si>
    <t>Current rev</t>
  </si>
  <si>
    <t>Rev changed?</t>
  </si>
  <si>
    <t>Material or finish changed?</t>
  </si>
  <si>
    <t>Inspection evidence required</t>
  </si>
  <si>
    <t>Last inspection record</t>
  </si>
  <si>
    <t>Missing record</t>
  </si>
  <si>
    <t>Action required</t>
  </si>
  <si>
    <t>DI-001</t>
  </si>
  <si>
    <t>Roller shafts</t>
  </si>
  <si>
    <t>No</t>
  </si>
  <si>
    <t>Dimensional report</t>
  </si>
  <si>
    <t>Confirm next report format</t>
  </si>
  <si>
    <t>DI-002</t>
  </si>
  <si>
    <t>Pump housings</t>
  </si>
  <si>
    <t>Yes</t>
  </si>
  <si>
    <t>FAIR and material cert</t>
  </si>
  <si>
    <t>Confirm revision and inspection points</t>
  </si>
  <si>
    <t>Quality and delivery review</t>
  </si>
  <si>
    <t>Quarterly record of delivery performance, batch issues and inspection concerns.</t>
  </si>
  <si>
    <t>Record ID</t>
  </si>
  <si>
    <t>Order or batch</t>
  </si>
  <si>
    <t>Delivered date</t>
  </si>
  <si>
    <t>Qty</t>
  </si>
  <si>
    <t>On time?</t>
  </si>
  <si>
    <t>Inspection issue?</t>
  </si>
  <si>
    <t>NCR or concern</t>
  </si>
  <si>
    <t>QD-001</t>
  </si>
  <si>
    <t>PO/sample</t>
  </si>
  <si>
    <t>Closed</t>
  </si>
  <si>
    <t>Commercial and capacity notes</t>
  </si>
  <si>
    <t>Batch size, lead time, order timing and capacity notes for repeat supply planning.</t>
  </si>
  <si>
    <t>Note ID</t>
  </si>
  <si>
    <t>Current batch qty</t>
  </si>
  <si>
    <t>Proposed batch qty</t>
  </si>
  <si>
    <t>Price break or setup note</t>
  </si>
  <si>
    <t>Lead time note</t>
  </si>
  <si>
    <t>Capacity or reservation note</t>
  </si>
  <si>
    <t>Customer decision</t>
  </si>
  <si>
    <t>ALE action</t>
  </si>
  <si>
    <t>CC-001</t>
  </si>
  <si>
    <t>Dropdown lists and field notes</t>
  </si>
  <si>
    <t>Reference values used in the workbook.</t>
  </si>
  <si>
    <t>Supplier status</t>
  </si>
  <si>
    <t>Action status</t>
  </si>
  <si>
    <t>Action category</t>
  </si>
  <si>
    <t>Critical</t>
  </si>
  <si>
    <t>Overdue</t>
  </si>
  <si>
    <t>In progress</t>
  </si>
  <si>
    <t>Due inside 14 days</t>
  </si>
  <si>
    <t>Supplier concern</t>
  </si>
  <si>
    <t>On track</t>
  </si>
  <si>
    <t>Low</t>
  </si>
  <si>
    <t>Under review</t>
  </si>
  <si>
    <t>Deferred</t>
  </si>
  <si>
    <t>Inspection</t>
  </si>
  <si>
    <t>No due date</t>
  </si>
  <si>
    <t>No current supplier</t>
  </si>
  <si>
    <t>Quality</t>
  </si>
  <si>
    <t>Supplier risk</t>
  </si>
  <si>
    <t>Commercial</t>
  </si>
  <si>
    <t>Other</t>
  </si>
  <si>
    <t>Contact ALE</t>
  </si>
  <si>
    <t>www.alfredlewis.com.au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</si>
</sst>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mm\ yyyy"/>
  </numFmts>
  <fonts count="10">
    <font>
      <sz val="11"/>
      <name val="Carlito"/>
    </font>
    <font>
      <b/>
      <sz val="18"/>
      <color rgb="FFFFFFFF"/>
      <name val="Bahnschrift"/>
    </font>
    <font>
      <sz val="10"/>
      <color rgb="FF2D2D30"/>
      <name val="Bahnschrift"/>
    </font>
    <font>
      <b/>
      <sz val="12"/>
      <color rgb="FF2D2D30"/>
      <name val="Bahnschrift"/>
    </font>
    <font>
      <b/>
      <sz val="10"/>
      <color rgb="FFFFFFFF"/>
      <name val="Bahnschrift"/>
    </font>
    <font>
      <b/>
      <sz val="11"/>
      <color rgb="FFFFFFFF"/>
      <name val="Bahnschrift"/>
    </font>
    <font>
      <b/>
      <sz val="11"/>
      <color rgb="FF2D2D30"/>
      <name val="Bahnschrift"/>
    </font>
    <font>
      <b/>
      <sz val="10"/>
      <color rgb="FF2D2D30"/>
      <name val="Bahnschrift"/>
    </font>
    <font>
      <b/>
      <sz val="14"/>
      <color rgb="FF122255"/>
      <name val="Bahnschrift"/>
    </font>
    <font>
      <u/>
      <sz val="11"/>
      <color theme="10"/>
      <name val="Carlito"/>
    </font>
  </fonts>
  <fills count="6">
    <fill>
      <patternFill patternType="none"/>
    </fill>
    <fill>
      <patternFill patternType="gray125"/>
    </fill>
    <fill>
      <patternFill patternType="solid">
        <fgColor rgb="FF122255"/>
      </patternFill>
    </fill>
    <fill>
      <patternFill patternType="solid">
        <fgColor rgb="FFF5F6FA"/>
      </patternFill>
    </fill>
    <fill>
      <patternFill patternType="solid">
        <fgColor rgb="FF2C3F78"/>
      </patternFill>
    </fill>
    <fill>
      <patternFill patternType="solid">
        <fgColor rgb="FFD8DAE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165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6" fillId="5" borderId="0" xfId="0" applyFont="1" applyFill="1" applyAlignment="1">
      <alignment vertical="center" wrapText="1"/>
    </xf>
    <xf numFmtId="0" fontId="9" fillId="0" borderId="0" xfId="1" applyAlignment="1">
      <alignment wrapText="1"/>
    </xf>
  </cellXfs>
  <cellStyles count="2">
    <cellStyle name="Hyperlink" xfId="1" builtinId="8"/>
    <cellStyle name="Normal" xfId="0" builtinId="0"/>
  </cellStyles>
  <dxfs count="10">
    <dxf>
      <fill>
        <patternFill>
          <bgColor rgb="FFFEF3C7"/>
        </patternFill>
      </fill>
    </dxf>
    <dxf>
      <fill>
        <patternFill>
          <bgColor rgb="FFFECACA"/>
        </patternFill>
      </fill>
    </dxf>
    <dxf>
      <fill>
        <patternFill>
          <bgColor rgb="FFFEF3C7"/>
        </patternFill>
      </fill>
    </dxf>
    <dxf>
      <fill>
        <patternFill>
          <bgColor rgb="FFFEF3C7"/>
        </patternFill>
      </fill>
    </dxf>
    <dxf>
      <fill>
        <patternFill>
          <bgColor rgb="FFFECACA"/>
        </patternFill>
      </fill>
    </dxf>
    <dxf>
      <fill>
        <patternFill>
          <bgColor rgb="FFFECACA"/>
        </patternFill>
      </fill>
    </dxf>
    <dxf>
      <fill>
        <patternFill>
          <bgColor rgb="FFDBEAFE"/>
        </patternFill>
      </fill>
    </dxf>
    <dxf>
      <fill>
        <patternFill>
          <bgColor rgb="FFFEF3C7"/>
        </patternFill>
      </fill>
    </dxf>
    <dxf>
      <fill>
        <patternFill>
          <bgColor rgb="FFFECACA"/>
        </patternFill>
      </fill>
    </dxf>
    <dxf>
      <fill>
        <patternFill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rtsRegister" displayName="PartsRegister" ref="A3:Z103">
  <tableColumns count="26">
    <tableColumn id="1" xr3:uid="{00000000-0010-0000-0000-000001000000}" name="Review item ID"/>
    <tableColumn id="2" xr3:uid="{00000000-0010-0000-0000-000002000000}" name="Criticality"/>
    <tableColumn id="3" xr3:uid="{00000000-0010-0000-0000-000003000000}" name="Equipment or line"/>
    <tableColumn id="4" xr3:uid="{00000000-0010-0000-0000-000004000000}" name="Component or part family"/>
    <tableColumn id="5" xr3:uid="{00000000-0010-0000-0000-000005000000}" name="Part description"/>
    <tableColumn id="6" xr3:uid="{00000000-0010-0000-0000-000006000000}" name="Customer part number"/>
    <tableColumn id="7" xr3:uid="{00000000-0010-0000-0000-000007000000}" name="ALE ref"/>
    <tableColumn id="8" xr3:uid="{00000000-0010-0000-0000-000008000000}" name="Drawing number"/>
    <tableColumn id="9" xr3:uid="{00000000-0010-0000-0000-000009000000}" name="Rev"/>
    <tableColumn id="10" xr3:uid="{00000000-0010-0000-0000-00000A000000}" name="Material and finish"/>
    <tableColumn id="11" xr3:uid="{00000000-0010-0000-0000-00000B000000}" name="Annual demand"/>
    <tableColumn id="12" xr3:uid="{00000000-0010-0000-0000-00000C000000}" name="Next 90 day demand"/>
    <tableColumn id="13" xr3:uid="{00000000-0010-0000-0000-00000D000000}" name="Usual batch qty"/>
    <tableColumn id="14" xr3:uid="{00000000-0010-0000-0000-00000E000000}" name="Stock on hand"/>
    <tableColumn id="15" xr3:uid="{00000000-0010-0000-0000-00000F000000}" name="Reorder point"/>
    <tableColumn id="16" xr3:uid="{00000000-0010-0000-0000-000010000000}" name="Current supplier status"/>
    <tableColumn id="17" xr3:uid="{00000000-0010-0000-0000-000011000000}" name="Lead time weeks"/>
    <tableColumn id="18" xr3:uid="{00000000-0010-0000-0000-000012000000}" name="Last order date"/>
    <tableColumn id="19" xr3:uid="{00000000-0010-0000-0000-000013000000}" name="Next required date"/>
    <tableColumn id="20" xr3:uid="{00000000-0010-0000-0000-000014000000}" name="Supply status"/>
    <tableColumn id="21" xr3:uid="{00000000-0010-0000-0000-000015000000}" name="Drawing and inspection status"/>
    <tableColumn id="22" xr3:uid="{00000000-0010-0000-0000-000016000000}" name="Risk level"/>
    <tableColumn id="23" xr3:uid="{00000000-0010-0000-0000-000017000000}" name="Owner"/>
    <tableColumn id="24" xr3:uid="{00000000-0010-0000-0000-000018000000}" name="Next action"/>
    <tableColumn id="25" xr3:uid="{00000000-0010-0000-0000-000019000000}" name="Target date"/>
    <tableColumn id="26" xr3:uid="{00000000-0010-0000-0000-00001A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viewAgenda" displayName="ReviewAgenda" ref="A3:I11">
  <tableColumns count="9">
    <tableColumn id="1" xr3:uid="{00000000-0010-0000-0100-000001000000}" name="Review area"/>
    <tableColumn id="2" xr3:uid="{00000000-0010-0000-0100-000002000000}" name="Prompt"/>
    <tableColumn id="3" xr3:uid="{00000000-0010-0000-0100-000003000000}" name="Notes"/>
    <tableColumn id="4" xr3:uid="{00000000-0010-0000-0100-000004000000}" name="Decision or action"/>
    <tableColumn id="5" xr3:uid="{00000000-0010-0000-0100-000005000000}" name="Owner"/>
    <tableColumn id="6" xr3:uid="{00000000-0010-0000-0100-000006000000}" name="Due date"/>
    <tableColumn id="7" xr3:uid="{00000000-0010-0000-0100-000007000000}" name="Status"/>
    <tableColumn id="8" xr3:uid="{00000000-0010-0000-0100-000008000000}" name="Reference"/>
    <tableColumn id="9" xr3:uid="{00000000-0010-0000-0100-000009000000}" name="Follow-u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ActionRegister" displayName="ActionRegister" ref="A3:J103">
  <tableColumns count="10">
    <tableColumn id="1" xr3:uid="{00000000-0010-0000-0200-000001000000}" name="Action ID"/>
    <tableColumn id="2" xr3:uid="{00000000-0010-0000-0200-000002000000}" name="Review date"/>
    <tableColumn id="3" xr3:uid="{00000000-0010-0000-0200-000003000000}" name="Category"/>
    <tableColumn id="4" xr3:uid="{00000000-0010-0000-0200-000004000000}" name="Action"/>
    <tableColumn id="5" xr3:uid="{00000000-0010-0000-0200-000005000000}" name="Owner"/>
    <tableColumn id="6" xr3:uid="{00000000-0010-0000-0200-000006000000}" name="Status"/>
    <tableColumn id="7" xr3:uid="{00000000-0010-0000-0200-000007000000}" name="Priority"/>
    <tableColumn id="8" xr3:uid="{00000000-0010-0000-0200-000008000000}" name="Timing"/>
    <tableColumn id="9" xr3:uid="{00000000-0010-0000-0200-000009000000}" name="Due date"/>
    <tableColumn id="10" xr3:uid="{00000000-0010-0000-0200-00000A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OrderForecast" displayName="OrderForecast" ref="A3:I15">
  <tableColumns count="9">
    <tableColumn id="1" xr3:uid="{00000000-0010-0000-0300-000001000000}" name="Month"/>
    <tableColumn id="2" xr3:uid="{00000000-0010-0000-0300-000002000000}" name="Expected part families"/>
    <tableColumn id="3" xr3:uid="{00000000-0010-0000-0300-000003000000}" name="Expected units"/>
    <tableColumn id="4" xr3:uid="{00000000-0010-0000-0300-000004000000}" name="Confirmed PO units"/>
    <tableColumn id="5" xr3:uid="{00000000-0010-0000-0300-000005000000}" name="At-risk part families"/>
    <tableColumn id="6" xr3:uid="{00000000-0010-0000-0300-000006000000}" name="Required action"/>
    <tableColumn id="7" xr3:uid="{00000000-0010-0000-0300-000007000000}" name="Owner"/>
    <tableColumn id="8" xr3:uid="{00000000-0010-0000-0300-000008000000}" name="Status"/>
    <tableColumn id="9" xr3:uid="{00000000-0010-0000-0300-000009000000}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DrawingInspectionReview" displayName="DrawingInspectionReview" ref="A3:M103">
  <tableColumns count="13">
    <tableColumn id="1" xr3:uid="{00000000-0010-0000-0400-000001000000}" name="Item ID"/>
    <tableColumn id="2" xr3:uid="{00000000-0010-0000-0400-000002000000}" name="Part family"/>
    <tableColumn id="3" xr3:uid="{00000000-0010-0000-0400-000003000000}" name="Part description"/>
    <tableColumn id="4" xr3:uid="{00000000-0010-0000-0400-000004000000}" name="Customer part number"/>
    <tableColumn id="5" xr3:uid="{00000000-0010-0000-0400-000005000000}" name="Drawing number"/>
    <tableColumn id="6" xr3:uid="{00000000-0010-0000-0400-000006000000}" name="Current rev"/>
    <tableColumn id="7" xr3:uid="{00000000-0010-0000-0400-000007000000}" name="Rev changed?"/>
    <tableColumn id="8" xr3:uid="{00000000-0010-0000-0400-000008000000}" name="Material or finish changed?"/>
    <tableColumn id="9" xr3:uid="{00000000-0010-0000-0400-000009000000}" name="Inspection evidence required"/>
    <tableColumn id="10" xr3:uid="{00000000-0010-0000-0400-00000A000000}" name="Last inspection record"/>
    <tableColumn id="11" xr3:uid="{00000000-0010-0000-0400-00000B000000}" name="Missing record"/>
    <tableColumn id="12" xr3:uid="{00000000-0010-0000-0400-00000C000000}" name="Action required"/>
    <tableColumn id="13" xr3:uid="{00000000-0010-0000-0400-00000D000000}" name="Statu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QualityDeliveryReview" displayName="QualityDeliveryReview" ref="A3:L103">
  <tableColumns count="12">
    <tableColumn id="1" xr3:uid="{00000000-0010-0000-0500-000001000000}" name="Record ID"/>
    <tableColumn id="2" xr3:uid="{00000000-0010-0000-0500-000002000000}" name="Part family"/>
    <tableColumn id="3" xr3:uid="{00000000-0010-0000-0500-000003000000}" name="Customer part number"/>
    <tableColumn id="4" xr3:uid="{00000000-0010-0000-0500-000004000000}" name="Order or batch"/>
    <tableColumn id="5" xr3:uid="{00000000-0010-0000-0500-000005000000}" name="Due date"/>
    <tableColumn id="6" xr3:uid="{00000000-0010-0000-0500-000006000000}" name="Delivered date"/>
    <tableColumn id="7" xr3:uid="{00000000-0010-0000-0500-000007000000}" name="Qty"/>
    <tableColumn id="8" xr3:uid="{00000000-0010-0000-0500-000008000000}" name="On time?"/>
    <tableColumn id="9" xr3:uid="{00000000-0010-0000-0500-000009000000}" name="Inspection issue?"/>
    <tableColumn id="10" xr3:uid="{00000000-0010-0000-0500-00000A000000}" name="NCR or concern"/>
    <tableColumn id="11" xr3:uid="{00000000-0010-0000-0500-00000B000000}" name="Action required"/>
    <tableColumn id="12" xr3:uid="{00000000-0010-0000-0500-00000C000000}" name="Statu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ommercialCapacityNotes" displayName="CommercialCapacityNotes" ref="A3:J53">
  <tableColumns count="10">
    <tableColumn id="1" xr3:uid="{00000000-0010-0000-0600-000001000000}" name="Note ID"/>
    <tableColumn id="2" xr3:uid="{00000000-0010-0000-0600-000002000000}" name="Part family"/>
    <tableColumn id="3" xr3:uid="{00000000-0010-0000-0600-000003000000}" name="Current batch qty"/>
    <tableColumn id="4" xr3:uid="{00000000-0010-0000-0600-000004000000}" name="Proposed batch qty"/>
    <tableColumn id="5" xr3:uid="{00000000-0010-0000-0600-000005000000}" name="Price break or setup note"/>
    <tableColumn id="6" xr3:uid="{00000000-0010-0000-0600-000006000000}" name="Lead time note"/>
    <tableColumn id="7" xr3:uid="{00000000-0010-0000-0600-000007000000}" name="Capacity or reservation note"/>
    <tableColumn id="8" xr3:uid="{00000000-0010-0000-0600-000008000000}" name="Customer decision"/>
    <tableColumn id="9" xr3:uid="{00000000-0010-0000-0600-000009000000}" name="ALE action"/>
    <tableColumn id="10" xr3:uid="{00000000-0010-0000-0600-00000A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lfredlewis.com.a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0"/>
  <sheetViews>
    <sheetView tabSelected="1" workbookViewId="0">
      <selection activeCell="B14" sqref="B14"/>
    </sheetView>
  </sheetViews>
  <sheetFormatPr defaultRowHeight="14.25"/>
  <cols>
    <col min="1" max="1" width="10" customWidth="1"/>
    <col min="2" max="2" width="60" customWidth="1"/>
    <col min="4" max="4" width="22" customWidth="1"/>
    <col min="5" max="5" width="55" customWidth="1"/>
  </cols>
  <sheetData>
    <row r="1" spans="1:26" ht="33.950000000000003" customHeight="1">
      <c r="A1" s="1" t="s">
        <v>0</v>
      </c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</v>
      </c>
      <c r="B2" s="13"/>
      <c r="C2" s="13"/>
      <c r="D2" s="13"/>
      <c r="E2" s="13"/>
      <c r="F2" s="13"/>
      <c r="G2" s="13"/>
      <c r="H2" s="13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10" t="s">
        <v>2</v>
      </c>
      <c r="B4" s="11"/>
      <c r="C4" s="11"/>
      <c r="D4" s="11"/>
      <c r="E4" s="11"/>
      <c r="F4" s="11"/>
      <c r="G4" s="11"/>
      <c r="H4" s="11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>
      <c r="A5" s="2" t="s">
        <v>3</v>
      </c>
      <c r="B5" s="2" t="s">
        <v>4</v>
      </c>
      <c r="C5" s="8"/>
      <c r="D5" s="12" t="s">
        <v>5</v>
      </c>
      <c r="E5" s="11"/>
      <c r="F5" s="11"/>
      <c r="G5" s="11"/>
      <c r="H5" s="1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 t="s">
        <v>6</v>
      </c>
      <c r="B6" s="3" t="s">
        <v>7</v>
      </c>
      <c r="C6" s="8"/>
      <c r="D6" s="3" t="s">
        <v>8</v>
      </c>
      <c r="E6" s="3" t="s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5.5">
      <c r="A7" s="3" t="s">
        <v>10</v>
      </c>
      <c r="B7" s="3" t="s">
        <v>11</v>
      </c>
      <c r="C7" s="8"/>
      <c r="D7" s="3" t="s">
        <v>12</v>
      </c>
      <c r="E7" s="3" t="s">
        <v>13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5.5">
      <c r="A8" s="3" t="s">
        <v>14</v>
      </c>
      <c r="B8" s="3" t="s">
        <v>15</v>
      </c>
      <c r="C8" s="8"/>
      <c r="D8" s="3" t="s">
        <v>16</v>
      </c>
      <c r="E8" s="3" t="s">
        <v>17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5.5">
      <c r="A9" s="3" t="s">
        <v>18</v>
      </c>
      <c r="B9" s="3" t="s">
        <v>19</v>
      </c>
      <c r="C9" s="8"/>
      <c r="D9" s="3" t="s">
        <v>20</v>
      </c>
      <c r="E9" s="3" t="s">
        <v>21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 t="s">
        <v>22</v>
      </c>
      <c r="B10" s="3" t="s">
        <v>23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5.5">
      <c r="A11" s="3" t="s">
        <v>24</v>
      </c>
      <c r="B11" s="3" t="s">
        <v>25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8.5">
      <c r="A13" s="8" t="s">
        <v>230</v>
      </c>
      <c r="B13" s="15" t="s">
        <v>231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3">
    <mergeCell ref="A4:H4"/>
    <mergeCell ref="D5:H5"/>
    <mergeCell ref="A2:H2"/>
  </mergeCells>
  <hyperlinks>
    <hyperlink ref="B13" r:id="rId1" xr:uid="{DF9AF1C5-32F3-4464-B95E-4165962CB9B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50"/>
  <sheetViews>
    <sheetView workbookViewId="0"/>
  </sheetViews>
  <sheetFormatPr defaultRowHeight="14.25"/>
  <cols>
    <col min="1" max="6" width="22" customWidth="1"/>
  </cols>
  <sheetData>
    <row r="1" spans="1:26" ht="33.950000000000003" customHeight="1">
      <c r="A1" s="1" t="s">
        <v>209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210</v>
      </c>
      <c r="B2" s="13"/>
      <c r="C2" s="13"/>
      <c r="D2" s="13"/>
      <c r="E2" s="13"/>
      <c r="F2" s="1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69</v>
      </c>
      <c r="B3" s="2" t="s">
        <v>211</v>
      </c>
      <c r="C3" s="2" t="s">
        <v>89</v>
      </c>
      <c r="D3" s="2" t="s">
        <v>212</v>
      </c>
      <c r="E3" s="2" t="s">
        <v>213</v>
      </c>
      <c r="F3" s="2" t="s">
        <v>148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214</v>
      </c>
      <c r="B4" s="3" t="s">
        <v>115</v>
      </c>
      <c r="C4" s="3" t="s">
        <v>214</v>
      </c>
      <c r="D4" s="3" t="s">
        <v>152</v>
      </c>
      <c r="E4" s="3" t="s">
        <v>60</v>
      </c>
      <c r="F4" s="3" t="s">
        <v>215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3" t="s">
        <v>93</v>
      </c>
      <c r="B5" s="3" t="s">
        <v>102</v>
      </c>
      <c r="C5" s="3" t="s">
        <v>93</v>
      </c>
      <c r="D5" s="3" t="s">
        <v>216</v>
      </c>
      <c r="E5" s="3" t="s">
        <v>154</v>
      </c>
      <c r="F5" s="3" t="s">
        <v>217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 t="s">
        <v>107</v>
      </c>
      <c r="B6" s="3" t="s">
        <v>218</v>
      </c>
      <c r="C6" s="3" t="s">
        <v>107</v>
      </c>
      <c r="D6" s="3" t="s">
        <v>197</v>
      </c>
      <c r="E6" s="3" t="s">
        <v>150</v>
      </c>
      <c r="F6" s="3" t="s">
        <v>219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3" t="s">
        <v>220</v>
      </c>
      <c r="B7" s="3" t="s">
        <v>221</v>
      </c>
      <c r="C7" s="3" t="s">
        <v>220</v>
      </c>
      <c r="D7" s="3" t="s">
        <v>222</v>
      </c>
      <c r="E7" s="3" t="s">
        <v>223</v>
      </c>
      <c r="F7" s="3" t="s">
        <v>224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3"/>
      <c r="B8" s="3" t="s">
        <v>225</v>
      </c>
      <c r="C8" s="3"/>
      <c r="D8" s="3"/>
      <c r="E8" s="3" t="s">
        <v>226</v>
      </c>
      <c r="F8" s="3" t="s">
        <v>197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3"/>
      <c r="B9" s="3"/>
      <c r="C9" s="3"/>
      <c r="D9" s="3"/>
      <c r="E9" s="3" t="s">
        <v>227</v>
      </c>
      <c r="F9" s="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/>
      <c r="B10" s="3"/>
      <c r="C10" s="3"/>
      <c r="D10" s="3"/>
      <c r="E10" s="3" t="s">
        <v>228</v>
      </c>
      <c r="F10" s="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/>
      <c r="B11" s="3"/>
      <c r="C11" s="3"/>
      <c r="D11" s="3"/>
      <c r="E11" s="3" t="s">
        <v>229</v>
      </c>
      <c r="F11" s="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defaultRowHeight="14.25"/>
  <cols>
    <col min="1" max="1" width="20" customWidth="1"/>
    <col min="2" max="2" width="24" customWidth="1"/>
    <col min="3" max="3" width="28" customWidth="1"/>
    <col min="4" max="4" width="18" customWidth="1"/>
    <col min="5" max="5" width="14" customWidth="1"/>
    <col min="6" max="6" width="34" customWidth="1"/>
    <col min="7" max="12" width="10" customWidth="1"/>
  </cols>
  <sheetData>
    <row r="1" spans="1:26" ht="33.950000000000003" customHeight="1">
      <c r="A1" s="1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1.95" customHeight="1">
      <c r="A4" s="14" t="s">
        <v>28</v>
      </c>
      <c r="B4" s="11"/>
      <c r="C4" s="11"/>
      <c r="D4" s="14" t="s">
        <v>29</v>
      </c>
      <c r="E4" s="11"/>
      <c r="F4" s="1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30" customHeight="1">
      <c r="A5" s="4" t="s">
        <v>30</v>
      </c>
      <c r="B5" s="3"/>
      <c r="C5" s="8"/>
      <c r="D5" s="2" t="s">
        <v>31</v>
      </c>
      <c r="E5" s="2" t="s">
        <v>32</v>
      </c>
      <c r="F5" s="2" t="s">
        <v>33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5.5">
      <c r="A6" s="4" t="s">
        <v>34</v>
      </c>
      <c r="B6" s="3"/>
      <c r="C6" s="8"/>
      <c r="D6" s="3" t="s">
        <v>35</v>
      </c>
      <c r="E6" s="6">
        <f ca="1">COUNTIF('Parts register'!T4:T103,"Due inside 30 days")</f>
        <v>0</v>
      </c>
      <c r="F6" s="3" t="s">
        <v>36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5.5">
      <c r="A7" s="4" t="s">
        <v>37</v>
      </c>
      <c r="B7" s="5"/>
      <c r="C7" s="8"/>
      <c r="D7" s="3" t="s">
        <v>38</v>
      </c>
      <c r="E7" s="6">
        <f ca="1">COUNTIF('Parts register'!T4:T103,"Reorder review")</f>
        <v>2</v>
      </c>
      <c r="F7" s="3" t="s">
        <v>39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5.5">
      <c r="A8" s="4" t="s">
        <v>40</v>
      </c>
      <c r="B8" s="3"/>
      <c r="C8" s="8"/>
      <c r="D8" s="3" t="s">
        <v>41</v>
      </c>
      <c r="E8" s="6">
        <f>COUNTIF('Parts register'!P4:P103,"Single source")</f>
        <v>1</v>
      </c>
      <c r="F8" s="3" t="s">
        <v>42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5.5">
      <c r="A9" s="4" t="s">
        <v>43</v>
      </c>
      <c r="B9" s="3"/>
      <c r="C9" s="8"/>
      <c r="D9" s="3" t="s">
        <v>44</v>
      </c>
      <c r="E9" s="6">
        <f>COUNTIF('Parts register'!V4:V103,"High")+COUNTIF('Parts register'!V4:V103,"Critical")</f>
        <v>1</v>
      </c>
      <c r="F9" s="3" t="s">
        <v>45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>
      <c r="A10" s="4" t="s">
        <v>46</v>
      </c>
      <c r="B10" s="5"/>
      <c r="C10" s="8"/>
      <c r="D10" s="3" t="s">
        <v>47</v>
      </c>
      <c r="E10" s="6">
        <f>COUNTIF('Drawing inspection review'!M4:M103,"Open")</f>
        <v>2</v>
      </c>
      <c r="F10" s="3" t="s">
        <v>48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">
      <c r="A11" s="8"/>
      <c r="B11" s="8"/>
      <c r="C11" s="8"/>
      <c r="D11" s="3" t="s">
        <v>49</v>
      </c>
      <c r="E11" s="6">
        <f ca="1">COUNTIF('Action register'!H4:H103,"Overdue")</f>
        <v>0</v>
      </c>
      <c r="F11" s="3" t="s">
        <v>50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">
      <c r="A12" s="8"/>
      <c r="B12" s="8"/>
      <c r="C12" s="8"/>
      <c r="D12" s="3" t="s">
        <v>51</v>
      </c>
      <c r="E12" s="6">
        <f>COUNTIF('Action register'!F4:F103,"Open")</f>
        <v>2</v>
      </c>
      <c r="F12" s="3" t="s">
        <v>52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.95" customHeight="1">
      <c r="A13" s="14" t="s">
        <v>53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0" customHeight="1">
      <c r="A14" s="2" t="s">
        <v>54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" t="s">
        <v>60</v>
      </c>
      <c r="B15" s="3"/>
      <c r="C15" s="3"/>
      <c r="D15" s="3"/>
      <c r="E15" s="3"/>
      <c r="F15" s="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" t="s">
        <v>61</v>
      </c>
      <c r="B16" s="3"/>
      <c r="C16" s="3"/>
      <c r="D16" s="3"/>
      <c r="E16" s="3"/>
      <c r="F16" s="3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3" t="s">
        <v>62</v>
      </c>
      <c r="B17" s="3"/>
      <c r="C17" s="3"/>
      <c r="D17" s="3"/>
      <c r="E17" s="3"/>
      <c r="F17" s="3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3" t="s">
        <v>63</v>
      </c>
      <c r="B18" s="3"/>
      <c r="C18" s="3"/>
      <c r="D18" s="3"/>
      <c r="E18" s="3"/>
      <c r="F18" s="3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3" t="s">
        <v>64</v>
      </c>
      <c r="B19" s="3"/>
      <c r="C19" s="3"/>
      <c r="D19" s="3"/>
      <c r="E19" s="3"/>
      <c r="F19" s="3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3" t="s">
        <v>65</v>
      </c>
      <c r="B20" s="3"/>
      <c r="C20" s="3"/>
      <c r="D20" s="3"/>
      <c r="E20" s="3"/>
      <c r="F20" s="3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3">
    <mergeCell ref="A4:F4"/>
    <mergeCell ref="A13:L13"/>
    <mergeCell ref="A2:L2"/>
  </mergeCells>
  <conditionalFormatting sqref="E6:E12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0"/>
  <sheetViews>
    <sheetView workbookViewId="0"/>
  </sheetViews>
  <sheetFormatPr defaultRowHeight="14.25"/>
  <cols>
    <col min="1" max="1" width="15" customWidth="1"/>
    <col min="2" max="2" width="12" customWidth="1"/>
    <col min="3" max="3" width="20" customWidth="1"/>
    <col min="4" max="4" width="22" customWidth="1"/>
    <col min="5" max="5" width="28" customWidth="1"/>
    <col min="6" max="6" width="18" customWidth="1"/>
    <col min="7" max="7" width="14" customWidth="1"/>
    <col min="8" max="8" width="16" customWidth="1"/>
    <col min="9" max="9" width="8" customWidth="1"/>
    <col min="10" max="10" width="22" customWidth="1"/>
    <col min="11" max="11" width="12" customWidth="1"/>
    <col min="12" max="12" width="15" customWidth="1"/>
    <col min="13" max="15" width="14" customWidth="1"/>
    <col min="16" max="16" width="18" customWidth="1"/>
    <col min="17" max="17" width="12" customWidth="1"/>
    <col min="18" max="19" width="14" customWidth="1"/>
    <col min="20" max="20" width="18" customWidth="1"/>
    <col min="21" max="21" width="20" customWidth="1"/>
    <col min="22" max="22" width="12" customWidth="1"/>
    <col min="23" max="23" width="16" customWidth="1"/>
    <col min="24" max="24" width="28" customWidth="1"/>
    <col min="25" max="25" width="14" customWidth="1"/>
    <col min="26" max="26" width="36" customWidth="1"/>
  </cols>
  <sheetData>
    <row r="1" spans="1:26" ht="33.950000000000003" customHeight="1">
      <c r="A1" s="1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6" customHeight="1">
      <c r="A2" s="13" t="s">
        <v>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0" customHeight="1">
      <c r="A3" s="2" t="s">
        <v>68</v>
      </c>
      <c r="B3" s="2" t="s">
        <v>69</v>
      </c>
      <c r="C3" s="2" t="s">
        <v>70</v>
      </c>
      <c r="D3" s="2" t="s">
        <v>71</v>
      </c>
      <c r="E3" s="2" t="s">
        <v>72</v>
      </c>
      <c r="F3" s="2" t="s">
        <v>73</v>
      </c>
      <c r="G3" s="2" t="s">
        <v>74</v>
      </c>
      <c r="H3" s="2" t="s">
        <v>75</v>
      </c>
      <c r="I3" s="2" t="s">
        <v>76</v>
      </c>
      <c r="J3" s="2" t="s">
        <v>77</v>
      </c>
      <c r="K3" s="2" t="s">
        <v>78</v>
      </c>
      <c r="L3" s="2" t="s">
        <v>79</v>
      </c>
      <c r="M3" s="2" t="s">
        <v>80</v>
      </c>
      <c r="N3" s="2" t="s">
        <v>81</v>
      </c>
      <c r="O3" s="2" t="s">
        <v>82</v>
      </c>
      <c r="P3" s="2" t="s">
        <v>83</v>
      </c>
      <c r="Q3" s="2" t="s">
        <v>84</v>
      </c>
      <c r="R3" s="2" t="s">
        <v>85</v>
      </c>
      <c r="S3" s="2" t="s">
        <v>86</v>
      </c>
      <c r="T3" s="2" t="s">
        <v>87</v>
      </c>
      <c r="U3" s="2" t="s">
        <v>88</v>
      </c>
      <c r="V3" s="2" t="s">
        <v>89</v>
      </c>
      <c r="W3" s="2" t="s">
        <v>57</v>
      </c>
      <c r="X3" s="2" t="s">
        <v>90</v>
      </c>
      <c r="Y3" s="2" t="s">
        <v>91</v>
      </c>
      <c r="Z3" s="2" t="s">
        <v>59</v>
      </c>
    </row>
    <row r="4" spans="1:26">
      <c r="A4" s="3" t="s">
        <v>92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  <c r="I4" s="3" t="s">
        <v>100</v>
      </c>
      <c r="J4" s="3" t="s">
        <v>101</v>
      </c>
      <c r="K4" s="3">
        <v>120</v>
      </c>
      <c r="L4" s="3">
        <v>30</v>
      </c>
      <c r="M4" s="3">
        <v>10</v>
      </c>
      <c r="N4" s="3">
        <v>6</v>
      </c>
      <c r="O4" s="3">
        <v>10</v>
      </c>
      <c r="P4" s="3" t="s">
        <v>102</v>
      </c>
      <c r="Q4" s="3">
        <v>4</v>
      </c>
      <c r="R4" s="5"/>
      <c r="S4" s="5"/>
      <c r="T4" s="3" t="str">
        <f t="shared" ref="T4:T35" ca="1" si="0">IF(COUNTA(B4:S4)=0,"",IF(AND(S4&lt;&gt;"",S4&lt;TODAY()+30),"Due inside 30 days",IF(AND(N4&lt;&gt;"",O4&lt;&gt;"",N4&lt;=O4),"Reorder review",IF(OR(P4="Single source",P4="Supplier concern"),"Supplier risk","Monitor"))))</f>
        <v>Reorder review</v>
      </c>
      <c r="U4" s="3" t="s">
        <v>103</v>
      </c>
      <c r="V4" s="3" t="s">
        <v>93</v>
      </c>
      <c r="W4" s="3" t="s">
        <v>104</v>
      </c>
      <c r="X4" s="3" t="s">
        <v>105</v>
      </c>
      <c r="Y4" s="5"/>
      <c r="Z4" s="3"/>
    </row>
    <row r="5" spans="1:26">
      <c r="A5" s="3" t="s">
        <v>106</v>
      </c>
      <c r="B5" s="3" t="s">
        <v>107</v>
      </c>
      <c r="C5" s="3" t="s">
        <v>108</v>
      </c>
      <c r="D5" s="3" t="s">
        <v>109</v>
      </c>
      <c r="E5" s="3" t="s">
        <v>110</v>
      </c>
      <c r="F5" s="3" t="s">
        <v>111</v>
      </c>
      <c r="G5" s="3" t="s">
        <v>98</v>
      </c>
      <c r="H5" s="3" t="s">
        <v>112</v>
      </c>
      <c r="I5" s="3" t="s">
        <v>113</v>
      </c>
      <c r="J5" s="3" t="s">
        <v>114</v>
      </c>
      <c r="K5" s="3">
        <v>40</v>
      </c>
      <c r="L5" s="3">
        <v>8</v>
      </c>
      <c r="M5" s="3">
        <v>4</v>
      </c>
      <c r="N5" s="3">
        <v>4</v>
      </c>
      <c r="O5" s="3">
        <v>4</v>
      </c>
      <c r="P5" s="3" t="s">
        <v>115</v>
      </c>
      <c r="Q5" s="3">
        <v>5</v>
      </c>
      <c r="R5" s="5"/>
      <c r="S5" s="5"/>
      <c r="T5" s="3" t="str">
        <f t="shared" ca="1" si="0"/>
        <v>Reorder review</v>
      </c>
      <c r="U5" s="3" t="s">
        <v>116</v>
      </c>
      <c r="V5" s="3" t="s">
        <v>107</v>
      </c>
      <c r="W5" s="3" t="s">
        <v>117</v>
      </c>
      <c r="X5" s="3" t="s">
        <v>118</v>
      </c>
      <c r="Y5" s="5"/>
      <c r="Z5" s="3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"/>
      <c r="S6" s="5"/>
      <c r="T6" s="3" t="str">
        <f t="shared" ca="1" si="0"/>
        <v/>
      </c>
      <c r="U6" s="3"/>
      <c r="V6" s="3"/>
      <c r="W6" s="3"/>
      <c r="X6" s="3"/>
      <c r="Y6" s="5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5"/>
      <c r="S7" s="5"/>
      <c r="T7" s="3" t="str">
        <f t="shared" ca="1" si="0"/>
        <v/>
      </c>
      <c r="U7" s="3"/>
      <c r="V7" s="3"/>
      <c r="W7" s="3"/>
      <c r="X7" s="3"/>
      <c r="Y7" s="5"/>
      <c r="Z7" s="3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/>
      <c r="S8" s="5"/>
      <c r="T8" s="3" t="str">
        <f t="shared" ca="1" si="0"/>
        <v/>
      </c>
      <c r="U8" s="3"/>
      <c r="V8" s="3"/>
      <c r="W8" s="3"/>
      <c r="X8" s="3"/>
      <c r="Y8" s="5"/>
      <c r="Z8" s="3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5"/>
      <c r="S9" s="5"/>
      <c r="T9" s="3" t="str">
        <f t="shared" ca="1" si="0"/>
        <v/>
      </c>
      <c r="U9" s="3"/>
      <c r="V9" s="3"/>
      <c r="W9" s="3"/>
      <c r="X9" s="3"/>
      <c r="Y9" s="5"/>
      <c r="Z9" s="3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5"/>
      <c r="T10" s="3" t="str">
        <f t="shared" ca="1" si="0"/>
        <v/>
      </c>
      <c r="U10" s="3"/>
      <c r="V10" s="3"/>
      <c r="W10" s="3"/>
      <c r="X10" s="3"/>
      <c r="Y10" s="5"/>
      <c r="Z10" s="3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5"/>
      <c r="S11" s="5"/>
      <c r="T11" s="3" t="str">
        <f t="shared" ca="1" si="0"/>
        <v/>
      </c>
      <c r="U11" s="3"/>
      <c r="V11" s="3"/>
      <c r="W11" s="3"/>
      <c r="X11" s="3"/>
      <c r="Y11" s="5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5"/>
      <c r="S12" s="5"/>
      <c r="T12" s="3" t="str">
        <f t="shared" ca="1" si="0"/>
        <v/>
      </c>
      <c r="U12" s="3"/>
      <c r="V12" s="3"/>
      <c r="W12" s="3"/>
      <c r="X12" s="3"/>
      <c r="Y12" s="5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5"/>
      <c r="S13" s="5"/>
      <c r="T13" s="3" t="str">
        <f t="shared" ca="1" si="0"/>
        <v/>
      </c>
      <c r="U13" s="3"/>
      <c r="V13" s="3"/>
      <c r="W13" s="3"/>
      <c r="X13" s="3"/>
      <c r="Y13" s="5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5"/>
      <c r="S14" s="5"/>
      <c r="T14" s="3" t="str">
        <f t="shared" ca="1" si="0"/>
        <v/>
      </c>
      <c r="U14" s="3"/>
      <c r="V14" s="3"/>
      <c r="W14" s="3"/>
      <c r="X14" s="3"/>
      <c r="Y14" s="5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5"/>
      <c r="T15" s="3" t="str">
        <f t="shared" ca="1" si="0"/>
        <v/>
      </c>
      <c r="U15" s="3"/>
      <c r="V15" s="3"/>
      <c r="W15" s="3"/>
      <c r="X15" s="3"/>
      <c r="Y15" s="5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  <c r="S16" s="5"/>
      <c r="T16" s="3" t="str">
        <f t="shared" ca="1" si="0"/>
        <v/>
      </c>
      <c r="U16" s="3"/>
      <c r="V16" s="3"/>
      <c r="W16" s="3"/>
      <c r="X16" s="3"/>
      <c r="Y16" s="5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  <c r="S17" s="5"/>
      <c r="T17" s="3" t="str">
        <f t="shared" ca="1" si="0"/>
        <v/>
      </c>
      <c r="U17" s="3"/>
      <c r="V17" s="3"/>
      <c r="W17" s="3"/>
      <c r="X17" s="3"/>
      <c r="Y17" s="5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  <c r="S18" s="5"/>
      <c r="T18" s="3" t="str">
        <f t="shared" ca="1" si="0"/>
        <v/>
      </c>
      <c r="U18" s="3"/>
      <c r="V18" s="3"/>
      <c r="W18" s="3"/>
      <c r="X18" s="3"/>
      <c r="Y18" s="5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  <c r="S19" s="5"/>
      <c r="T19" s="3" t="str">
        <f t="shared" ca="1" si="0"/>
        <v/>
      </c>
      <c r="U19" s="3"/>
      <c r="V19" s="3"/>
      <c r="W19" s="3"/>
      <c r="X19" s="3"/>
      <c r="Y19" s="5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5"/>
      <c r="S20" s="5"/>
      <c r="T20" s="3" t="str">
        <f t="shared" ca="1" si="0"/>
        <v/>
      </c>
      <c r="U20" s="3"/>
      <c r="V20" s="3"/>
      <c r="W20" s="3"/>
      <c r="X20" s="3"/>
      <c r="Y20" s="5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5"/>
      <c r="S21" s="5"/>
      <c r="T21" s="3" t="str">
        <f t="shared" ca="1" si="0"/>
        <v/>
      </c>
      <c r="U21" s="3"/>
      <c r="V21" s="3"/>
      <c r="W21" s="3"/>
      <c r="X21" s="3"/>
      <c r="Y21" s="5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5"/>
      <c r="S22" s="5"/>
      <c r="T22" s="3" t="str">
        <f t="shared" ca="1" si="0"/>
        <v/>
      </c>
      <c r="U22" s="3"/>
      <c r="V22" s="3"/>
      <c r="W22" s="3"/>
      <c r="X22" s="3"/>
      <c r="Y22" s="5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5"/>
      <c r="S23" s="5"/>
      <c r="T23" s="3" t="str">
        <f t="shared" ca="1" si="0"/>
        <v/>
      </c>
      <c r="U23" s="3"/>
      <c r="V23" s="3"/>
      <c r="W23" s="3"/>
      <c r="X23" s="3"/>
      <c r="Y23" s="5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5"/>
      <c r="S24" s="5"/>
      <c r="T24" s="3" t="str">
        <f t="shared" ca="1" si="0"/>
        <v/>
      </c>
      <c r="U24" s="3"/>
      <c r="V24" s="3"/>
      <c r="W24" s="3"/>
      <c r="X24" s="3"/>
      <c r="Y24" s="5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5"/>
      <c r="S25" s="5"/>
      <c r="T25" s="3" t="str">
        <f t="shared" ca="1" si="0"/>
        <v/>
      </c>
      <c r="U25" s="3"/>
      <c r="V25" s="3"/>
      <c r="W25" s="3"/>
      <c r="X25" s="3"/>
      <c r="Y25" s="5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5"/>
      <c r="S26" s="5"/>
      <c r="T26" s="3" t="str">
        <f t="shared" ca="1" si="0"/>
        <v/>
      </c>
      <c r="U26" s="3"/>
      <c r="V26" s="3"/>
      <c r="W26" s="3"/>
      <c r="X26" s="3"/>
      <c r="Y26" s="5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5"/>
      <c r="S27" s="5"/>
      <c r="T27" s="3" t="str">
        <f t="shared" ca="1" si="0"/>
        <v/>
      </c>
      <c r="U27" s="3"/>
      <c r="V27" s="3"/>
      <c r="W27" s="3"/>
      <c r="X27" s="3"/>
      <c r="Y27" s="5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5"/>
      <c r="S28" s="5"/>
      <c r="T28" s="3" t="str">
        <f t="shared" ca="1" si="0"/>
        <v/>
      </c>
      <c r="U28" s="3"/>
      <c r="V28" s="3"/>
      <c r="W28" s="3"/>
      <c r="X28" s="3"/>
      <c r="Y28" s="5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5"/>
      <c r="S29" s="5"/>
      <c r="T29" s="3" t="str">
        <f t="shared" ca="1" si="0"/>
        <v/>
      </c>
      <c r="U29" s="3"/>
      <c r="V29" s="3"/>
      <c r="W29" s="3"/>
      <c r="X29" s="3"/>
      <c r="Y29" s="5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5"/>
      <c r="S30" s="5"/>
      <c r="T30" s="3" t="str">
        <f t="shared" ca="1" si="0"/>
        <v/>
      </c>
      <c r="U30" s="3"/>
      <c r="V30" s="3"/>
      <c r="W30" s="3"/>
      <c r="X30" s="3"/>
      <c r="Y30" s="5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5"/>
      <c r="S31" s="5"/>
      <c r="T31" s="3" t="str">
        <f t="shared" ca="1" si="0"/>
        <v/>
      </c>
      <c r="U31" s="3"/>
      <c r="V31" s="3"/>
      <c r="W31" s="3"/>
      <c r="X31" s="3"/>
      <c r="Y31" s="5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/>
      <c r="S32" s="5"/>
      <c r="T32" s="3" t="str">
        <f t="shared" ca="1" si="0"/>
        <v/>
      </c>
      <c r="U32" s="3"/>
      <c r="V32" s="3"/>
      <c r="W32" s="3"/>
      <c r="X32" s="3"/>
      <c r="Y32" s="5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/>
      <c r="S33" s="5"/>
      <c r="T33" s="3" t="str">
        <f t="shared" ca="1" si="0"/>
        <v/>
      </c>
      <c r="U33" s="3"/>
      <c r="V33" s="3"/>
      <c r="W33" s="3"/>
      <c r="X33" s="3"/>
      <c r="Y33" s="5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5"/>
      <c r="S34" s="5"/>
      <c r="T34" s="3" t="str">
        <f t="shared" ca="1" si="0"/>
        <v/>
      </c>
      <c r="U34" s="3"/>
      <c r="V34" s="3"/>
      <c r="W34" s="3"/>
      <c r="X34" s="3"/>
      <c r="Y34" s="5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5"/>
      <c r="S35" s="5"/>
      <c r="T35" s="3" t="str">
        <f t="shared" ca="1" si="0"/>
        <v/>
      </c>
      <c r="U35" s="3"/>
      <c r="V35" s="3"/>
      <c r="W35" s="3"/>
      <c r="X35" s="3"/>
      <c r="Y35" s="5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/>
      <c r="S36" s="5"/>
      <c r="T36" s="3" t="str">
        <f t="shared" ref="T36:T67" ca="1" si="1">IF(COUNTA(B36:S36)=0,"",IF(AND(S36&lt;&gt;"",S36&lt;TODAY()+30),"Due inside 30 days",IF(AND(N36&lt;&gt;"",O36&lt;&gt;"",N36&lt;=O36),"Reorder review",IF(OR(P36="Single source",P36="Supplier concern"),"Supplier risk","Monitor"))))</f>
        <v/>
      </c>
      <c r="U36" s="3"/>
      <c r="V36" s="3"/>
      <c r="W36" s="3"/>
      <c r="X36" s="3"/>
      <c r="Y36" s="5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/>
      <c r="S37" s="5"/>
      <c r="T37" s="3" t="str">
        <f t="shared" ca="1" si="1"/>
        <v/>
      </c>
      <c r="U37" s="3"/>
      <c r="V37" s="3"/>
      <c r="W37" s="3"/>
      <c r="X37" s="3"/>
      <c r="Y37" s="5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/>
      <c r="S38" s="5"/>
      <c r="T38" s="3" t="str">
        <f t="shared" ca="1" si="1"/>
        <v/>
      </c>
      <c r="U38" s="3"/>
      <c r="V38" s="3"/>
      <c r="W38" s="3"/>
      <c r="X38" s="3"/>
      <c r="Y38" s="5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/>
      <c r="S39" s="5"/>
      <c r="T39" s="3" t="str">
        <f t="shared" ca="1" si="1"/>
        <v/>
      </c>
      <c r="U39" s="3"/>
      <c r="V39" s="3"/>
      <c r="W39" s="3"/>
      <c r="X39" s="3"/>
      <c r="Y39" s="5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/>
      <c r="S40" s="5"/>
      <c r="T40" s="3" t="str">
        <f t="shared" ca="1" si="1"/>
        <v/>
      </c>
      <c r="U40" s="3"/>
      <c r="V40" s="3"/>
      <c r="W40" s="3"/>
      <c r="X40" s="3"/>
      <c r="Y40" s="5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5"/>
      <c r="S41" s="5"/>
      <c r="T41" s="3" t="str">
        <f t="shared" ca="1" si="1"/>
        <v/>
      </c>
      <c r="U41" s="3"/>
      <c r="V41" s="3"/>
      <c r="W41" s="3"/>
      <c r="X41" s="3"/>
      <c r="Y41" s="5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5"/>
      <c r="S42" s="5"/>
      <c r="T42" s="3" t="str">
        <f t="shared" ca="1" si="1"/>
        <v/>
      </c>
      <c r="U42" s="3"/>
      <c r="V42" s="3"/>
      <c r="W42" s="3"/>
      <c r="X42" s="3"/>
      <c r="Y42" s="5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5"/>
      <c r="S43" s="5"/>
      <c r="T43" s="3" t="str">
        <f t="shared" ca="1" si="1"/>
        <v/>
      </c>
      <c r="U43" s="3"/>
      <c r="V43" s="3"/>
      <c r="W43" s="3"/>
      <c r="X43" s="3"/>
      <c r="Y43" s="5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5"/>
      <c r="S44" s="5"/>
      <c r="T44" s="3" t="str">
        <f t="shared" ca="1" si="1"/>
        <v/>
      </c>
      <c r="U44" s="3"/>
      <c r="V44" s="3"/>
      <c r="W44" s="3"/>
      <c r="X44" s="3"/>
      <c r="Y44" s="5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5"/>
      <c r="S45" s="5"/>
      <c r="T45" s="3" t="str">
        <f t="shared" ca="1" si="1"/>
        <v/>
      </c>
      <c r="U45" s="3"/>
      <c r="V45" s="3"/>
      <c r="W45" s="3"/>
      <c r="X45" s="3"/>
      <c r="Y45" s="5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5"/>
      <c r="S46" s="5"/>
      <c r="T46" s="3" t="str">
        <f t="shared" ca="1" si="1"/>
        <v/>
      </c>
      <c r="U46" s="3"/>
      <c r="V46" s="3"/>
      <c r="W46" s="3"/>
      <c r="X46" s="3"/>
      <c r="Y46" s="5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5"/>
      <c r="S47" s="5"/>
      <c r="T47" s="3" t="str">
        <f t="shared" ca="1" si="1"/>
        <v/>
      </c>
      <c r="U47" s="3"/>
      <c r="V47" s="3"/>
      <c r="W47" s="3"/>
      <c r="X47" s="3"/>
      <c r="Y47" s="5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5"/>
      <c r="S48" s="5"/>
      <c r="T48" s="3" t="str">
        <f t="shared" ca="1" si="1"/>
        <v/>
      </c>
      <c r="U48" s="3"/>
      <c r="V48" s="3"/>
      <c r="W48" s="3"/>
      <c r="X48" s="3"/>
      <c r="Y48" s="5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5"/>
      <c r="S49" s="5"/>
      <c r="T49" s="3" t="str">
        <f t="shared" ca="1" si="1"/>
        <v/>
      </c>
      <c r="U49" s="3"/>
      <c r="V49" s="3"/>
      <c r="W49" s="3"/>
      <c r="X49" s="3"/>
      <c r="Y49" s="5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5"/>
      <c r="S50" s="5"/>
      <c r="T50" s="3" t="str">
        <f t="shared" ca="1" si="1"/>
        <v/>
      </c>
      <c r="U50" s="3"/>
      <c r="V50" s="3"/>
      <c r="W50" s="3"/>
      <c r="X50" s="3"/>
      <c r="Y50" s="5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5"/>
      <c r="S51" s="5"/>
      <c r="T51" s="3" t="str">
        <f t="shared" ca="1" si="1"/>
        <v/>
      </c>
      <c r="U51" s="3"/>
      <c r="V51" s="3"/>
      <c r="W51" s="3"/>
      <c r="X51" s="3"/>
      <c r="Y51" s="5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5"/>
      <c r="S52" s="5"/>
      <c r="T52" s="3" t="str">
        <f t="shared" ca="1" si="1"/>
        <v/>
      </c>
      <c r="U52" s="3"/>
      <c r="V52" s="3"/>
      <c r="W52" s="3"/>
      <c r="X52" s="3"/>
      <c r="Y52" s="5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5"/>
      <c r="S53" s="5"/>
      <c r="T53" s="3" t="str">
        <f t="shared" ca="1" si="1"/>
        <v/>
      </c>
      <c r="U53" s="3"/>
      <c r="V53" s="3"/>
      <c r="W53" s="3"/>
      <c r="X53" s="3"/>
      <c r="Y53" s="5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5"/>
      <c r="S54" s="5"/>
      <c r="T54" s="3" t="str">
        <f t="shared" ca="1" si="1"/>
        <v/>
      </c>
      <c r="U54" s="3"/>
      <c r="V54" s="3"/>
      <c r="W54" s="3"/>
      <c r="X54" s="3"/>
      <c r="Y54" s="5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5"/>
      <c r="S55" s="5"/>
      <c r="T55" s="3" t="str">
        <f t="shared" ca="1" si="1"/>
        <v/>
      </c>
      <c r="U55" s="3"/>
      <c r="V55" s="3"/>
      <c r="W55" s="3"/>
      <c r="X55" s="3"/>
      <c r="Y55" s="5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5"/>
      <c r="S56" s="5"/>
      <c r="T56" s="3" t="str">
        <f t="shared" ca="1" si="1"/>
        <v/>
      </c>
      <c r="U56" s="3"/>
      <c r="V56" s="3"/>
      <c r="W56" s="3"/>
      <c r="X56" s="3"/>
      <c r="Y56" s="5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5"/>
      <c r="S57" s="5"/>
      <c r="T57" s="3" t="str">
        <f t="shared" ca="1" si="1"/>
        <v/>
      </c>
      <c r="U57" s="3"/>
      <c r="V57" s="3"/>
      <c r="W57" s="3"/>
      <c r="X57" s="3"/>
      <c r="Y57" s="5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5"/>
      <c r="S58" s="5"/>
      <c r="T58" s="3" t="str">
        <f t="shared" ca="1" si="1"/>
        <v/>
      </c>
      <c r="U58" s="3"/>
      <c r="V58" s="3"/>
      <c r="W58" s="3"/>
      <c r="X58" s="3"/>
      <c r="Y58" s="5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5"/>
      <c r="S59" s="5"/>
      <c r="T59" s="3" t="str">
        <f t="shared" ca="1" si="1"/>
        <v/>
      </c>
      <c r="U59" s="3"/>
      <c r="V59" s="3"/>
      <c r="W59" s="3"/>
      <c r="X59" s="3"/>
      <c r="Y59" s="5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5"/>
      <c r="S60" s="5"/>
      <c r="T60" s="3" t="str">
        <f t="shared" ca="1" si="1"/>
        <v/>
      </c>
      <c r="U60" s="3"/>
      <c r="V60" s="3"/>
      <c r="W60" s="3"/>
      <c r="X60" s="3"/>
      <c r="Y60" s="5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5"/>
      <c r="S61" s="5"/>
      <c r="T61" s="3" t="str">
        <f t="shared" ca="1" si="1"/>
        <v/>
      </c>
      <c r="U61" s="3"/>
      <c r="V61" s="3"/>
      <c r="W61" s="3"/>
      <c r="X61" s="3"/>
      <c r="Y61" s="5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5"/>
      <c r="S62" s="5"/>
      <c r="T62" s="3" t="str">
        <f t="shared" ca="1" si="1"/>
        <v/>
      </c>
      <c r="U62" s="3"/>
      <c r="V62" s="3"/>
      <c r="W62" s="3"/>
      <c r="X62" s="3"/>
      <c r="Y62" s="5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5"/>
      <c r="S63" s="5"/>
      <c r="T63" s="3" t="str">
        <f t="shared" ca="1" si="1"/>
        <v/>
      </c>
      <c r="U63" s="3"/>
      <c r="V63" s="3"/>
      <c r="W63" s="3"/>
      <c r="X63" s="3"/>
      <c r="Y63" s="5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5"/>
      <c r="S64" s="5"/>
      <c r="T64" s="3" t="str">
        <f t="shared" ca="1" si="1"/>
        <v/>
      </c>
      <c r="U64" s="3"/>
      <c r="V64" s="3"/>
      <c r="W64" s="3"/>
      <c r="X64" s="3"/>
      <c r="Y64" s="5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5"/>
      <c r="S65" s="5"/>
      <c r="T65" s="3" t="str">
        <f t="shared" ca="1" si="1"/>
        <v/>
      </c>
      <c r="U65" s="3"/>
      <c r="V65" s="3"/>
      <c r="W65" s="3"/>
      <c r="X65" s="3"/>
      <c r="Y65" s="5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5"/>
      <c r="S66" s="5"/>
      <c r="T66" s="3" t="str">
        <f t="shared" ca="1" si="1"/>
        <v/>
      </c>
      <c r="U66" s="3"/>
      <c r="V66" s="3"/>
      <c r="W66" s="3"/>
      <c r="X66" s="3"/>
      <c r="Y66" s="5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5"/>
      <c r="S67" s="5"/>
      <c r="T67" s="3" t="str">
        <f t="shared" ca="1" si="1"/>
        <v/>
      </c>
      <c r="U67" s="3"/>
      <c r="V67" s="3"/>
      <c r="W67" s="3"/>
      <c r="X67" s="3"/>
      <c r="Y67" s="5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5"/>
      <c r="S68" s="5"/>
      <c r="T68" s="3" t="str">
        <f t="shared" ref="T68:T99" ca="1" si="2">IF(COUNTA(B68:S68)=0,"",IF(AND(S68&lt;&gt;"",S68&lt;TODAY()+30),"Due inside 30 days",IF(AND(N68&lt;&gt;"",O68&lt;&gt;"",N68&lt;=O68),"Reorder review",IF(OR(P68="Single source",P68="Supplier concern"),"Supplier risk","Monitor"))))</f>
        <v/>
      </c>
      <c r="U68" s="3"/>
      <c r="V68" s="3"/>
      <c r="W68" s="3"/>
      <c r="X68" s="3"/>
      <c r="Y68" s="5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5"/>
      <c r="S69" s="5"/>
      <c r="T69" s="3" t="str">
        <f t="shared" ca="1" si="2"/>
        <v/>
      </c>
      <c r="U69" s="3"/>
      <c r="V69" s="3"/>
      <c r="W69" s="3"/>
      <c r="X69" s="3"/>
      <c r="Y69" s="5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5"/>
      <c r="S70" s="5"/>
      <c r="T70" s="3" t="str">
        <f t="shared" ca="1" si="2"/>
        <v/>
      </c>
      <c r="U70" s="3"/>
      <c r="V70" s="3"/>
      <c r="W70" s="3"/>
      <c r="X70" s="3"/>
      <c r="Y70" s="5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5"/>
      <c r="S71" s="5"/>
      <c r="T71" s="3" t="str">
        <f t="shared" ca="1" si="2"/>
        <v/>
      </c>
      <c r="U71" s="3"/>
      <c r="V71" s="3"/>
      <c r="W71" s="3"/>
      <c r="X71" s="3"/>
      <c r="Y71" s="5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5"/>
      <c r="S72" s="5"/>
      <c r="T72" s="3" t="str">
        <f t="shared" ca="1" si="2"/>
        <v/>
      </c>
      <c r="U72" s="3"/>
      <c r="V72" s="3"/>
      <c r="W72" s="3"/>
      <c r="X72" s="3"/>
      <c r="Y72" s="5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5"/>
      <c r="S73" s="5"/>
      <c r="T73" s="3" t="str">
        <f t="shared" ca="1" si="2"/>
        <v/>
      </c>
      <c r="U73" s="3"/>
      <c r="V73" s="3"/>
      <c r="W73" s="3"/>
      <c r="X73" s="3"/>
      <c r="Y73" s="5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5"/>
      <c r="S74" s="5"/>
      <c r="T74" s="3" t="str">
        <f t="shared" ca="1" si="2"/>
        <v/>
      </c>
      <c r="U74" s="3"/>
      <c r="V74" s="3"/>
      <c r="W74" s="3"/>
      <c r="X74" s="3"/>
      <c r="Y74" s="5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5"/>
      <c r="S75" s="5"/>
      <c r="T75" s="3" t="str">
        <f t="shared" ca="1" si="2"/>
        <v/>
      </c>
      <c r="U75" s="3"/>
      <c r="V75" s="3"/>
      <c r="W75" s="3"/>
      <c r="X75" s="3"/>
      <c r="Y75" s="5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5"/>
      <c r="S76" s="5"/>
      <c r="T76" s="3" t="str">
        <f t="shared" ca="1" si="2"/>
        <v/>
      </c>
      <c r="U76" s="3"/>
      <c r="V76" s="3"/>
      <c r="W76" s="3"/>
      <c r="X76" s="3"/>
      <c r="Y76" s="5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5"/>
      <c r="S77" s="5"/>
      <c r="T77" s="3" t="str">
        <f t="shared" ca="1" si="2"/>
        <v/>
      </c>
      <c r="U77" s="3"/>
      <c r="V77" s="3"/>
      <c r="W77" s="3"/>
      <c r="X77" s="3"/>
      <c r="Y77" s="5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5"/>
      <c r="S78" s="5"/>
      <c r="T78" s="3" t="str">
        <f t="shared" ca="1" si="2"/>
        <v/>
      </c>
      <c r="U78" s="3"/>
      <c r="V78" s="3"/>
      <c r="W78" s="3"/>
      <c r="X78" s="3"/>
      <c r="Y78" s="5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5"/>
      <c r="S79" s="5"/>
      <c r="T79" s="3" t="str">
        <f t="shared" ca="1" si="2"/>
        <v/>
      </c>
      <c r="U79" s="3"/>
      <c r="V79" s="3"/>
      <c r="W79" s="3"/>
      <c r="X79" s="3"/>
      <c r="Y79" s="5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5"/>
      <c r="S80" s="5"/>
      <c r="T80" s="3" t="str">
        <f t="shared" ca="1" si="2"/>
        <v/>
      </c>
      <c r="U80" s="3"/>
      <c r="V80" s="3"/>
      <c r="W80" s="3"/>
      <c r="X80" s="3"/>
      <c r="Y80" s="5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5"/>
      <c r="S81" s="5"/>
      <c r="T81" s="3" t="str">
        <f t="shared" ca="1" si="2"/>
        <v/>
      </c>
      <c r="U81" s="3"/>
      <c r="V81" s="3"/>
      <c r="W81" s="3"/>
      <c r="X81" s="3"/>
      <c r="Y81" s="5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5"/>
      <c r="S82" s="5"/>
      <c r="T82" s="3" t="str">
        <f t="shared" ca="1" si="2"/>
        <v/>
      </c>
      <c r="U82" s="3"/>
      <c r="V82" s="3"/>
      <c r="W82" s="3"/>
      <c r="X82" s="3"/>
      <c r="Y82" s="5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5"/>
      <c r="S83" s="5"/>
      <c r="T83" s="3" t="str">
        <f t="shared" ca="1" si="2"/>
        <v/>
      </c>
      <c r="U83" s="3"/>
      <c r="V83" s="3"/>
      <c r="W83" s="3"/>
      <c r="X83" s="3"/>
      <c r="Y83" s="5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5"/>
      <c r="S84" s="5"/>
      <c r="T84" s="3" t="str">
        <f t="shared" ca="1" si="2"/>
        <v/>
      </c>
      <c r="U84" s="3"/>
      <c r="V84" s="3"/>
      <c r="W84" s="3"/>
      <c r="X84" s="3"/>
      <c r="Y84" s="5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5"/>
      <c r="S85" s="5"/>
      <c r="T85" s="3" t="str">
        <f t="shared" ca="1" si="2"/>
        <v/>
      </c>
      <c r="U85" s="3"/>
      <c r="V85" s="3"/>
      <c r="W85" s="3"/>
      <c r="X85" s="3"/>
      <c r="Y85" s="5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5"/>
      <c r="S86" s="5"/>
      <c r="T86" s="3" t="str">
        <f t="shared" ca="1" si="2"/>
        <v/>
      </c>
      <c r="U86" s="3"/>
      <c r="V86" s="3"/>
      <c r="W86" s="3"/>
      <c r="X86" s="3"/>
      <c r="Y86" s="5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5"/>
      <c r="S87" s="5"/>
      <c r="T87" s="3" t="str">
        <f t="shared" ca="1" si="2"/>
        <v/>
      </c>
      <c r="U87" s="3"/>
      <c r="V87" s="3"/>
      <c r="W87" s="3"/>
      <c r="X87" s="3"/>
      <c r="Y87" s="5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5"/>
      <c r="S88" s="5"/>
      <c r="T88" s="3" t="str">
        <f t="shared" ca="1" si="2"/>
        <v/>
      </c>
      <c r="U88" s="3"/>
      <c r="V88" s="3"/>
      <c r="W88" s="3"/>
      <c r="X88" s="3"/>
      <c r="Y88" s="5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5"/>
      <c r="S89" s="5"/>
      <c r="T89" s="3" t="str">
        <f t="shared" ca="1" si="2"/>
        <v/>
      </c>
      <c r="U89" s="3"/>
      <c r="V89" s="3"/>
      <c r="W89" s="3"/>
      <c r="X89" s="3"/>
      <c r="Y89" s="5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5"/>
      <c r="S90" s="5"/>
      <c r="T90" s="3" t="str">
        <f t="shared" ca="1" si="2"/>
        <v/>
      </c>
      <c r="U90" s="3"/>
      <c r="V90" s="3"/>
      <c r="W90" s="3"/>
      <c r="X90" s="3"/>
      <c r="Y90" s="5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5"/>
      <c r="S91" s="5"/>
      <c r="T91" s="3" t="str">
        <f t="shared" ca="1" si="2"/>
        <v/>
      </c>
      <c r="U91" s="3"/>
      <c r="V91" s="3"/>
      <c r="W91" s="3"/>
      <c r="X91" s="3"/>
      <c r="Y91" s="5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5"/>
      <c r="S92" s="5"/>
      <c r="T92" s="3" t="str">
        <f t="shared" ca="1" si="2"/>
        <v/>
      </c>
      <c r="U92" s="3"/>
      <c r="V92" s="3"/>
      <c r="W92" s="3"/>
      <c r="X92" s="3"/>
      <c r="Y92" s="5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5"/>
      <c r="S93" s="5"/>
      <c r="T93" s="3" t="str">
        <f t="shared" ca="1" si="2"/>
        <v/>
      </c>
      <c r="U93" s="3"/>
      <c r="V93" s="3"/>
      <c r="W93" s="3"/>
      <c r="X93" s="3"/>
      <c r="Y93" s="5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5"/>
      <c r="S94" s="5"/>
      <c r="T94" s="3" t="str">
        <f t="shared" ca="1" si="2"/>
        <v/>
      </c>
      <c r="U94" s="3"/>
      <c r="V94" s="3"/>
      <c r="W94" s="3"/>
      <c r="X94" s="3"/>
      <c r="Y94" s="5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5"/>
      <c r="S95" s="5"/>
      <c r="T95" s="3" t="str">
        <f t="shared" ca="1" si="2"/>
        <v/>
      </c>
      <c r="U95" s="3"/>
      <c r="V95" s="3"/>
      <c r="W95" s="3"/>
      <c r="X95" s="3"/>
      <c r="Y95" s="5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5"/>
      <c r="S96" s="5"/>
      <c r="T96" s="3" t="str">
        <f t="shared" ca="1" si="2"/>
        <v/>
      </c>
      <c r="U96" s="3"/>
      <c r="V96" s="3"/>
      <c r="W96" s="3"/>
      <c r="X96" s="3"/>
      <c r="Y96" s="5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5"/>
      <c r="S97" s="5"/>
      <c r="T97" s="3" t="str">
        <f t="shared" ca="1" si="2"/>
        <v/>
      </c>
      <c r="U97" s="3"/>
      <c r="V97" s="3"/>
      <c r="W97" s="3"/>
      <c r="X97" s="3"/>
      <c r="Y97" s="5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5"/>
      <c r="S98" s="5"/>
      <c r="T98" s="3" t="str">
        <f t="shared" ca="1" si="2"/>
        <v/>
      </c>
      <c r="U98" s="3"/>
      <c r="V98" s="3"/>
      <c r="W98" s="3"/>
      <c r="X98" s="3"/>
      <c r="Y98" s="5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5"/>
      <c r="S99" s="5"/>
      <c r="T99" s="3" t="str">
        <f t="shared" ca="1" si="2"/>
        <v/>
      </c>
      <c r="U99" s="3"/>
      <c r="V99" s="3"/>
      <c r="W99" s="3"/>
      <c r="X99" s="3"/>
      <c r="Y99" s="5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5"/>
      <c r="S100" s="5"/>
      <c r="T100" s="3" t="str">
        <f t="shared" ref="T100:T103" ca="1" si="3">IF(COUNTA(B100:S100)=0,"",IF(AND(S100&lt;&gt;"",S100&lt;TODAY()+30),"Due inside 30 days",IF(AND(N100&lt;&gt;"",O100&lt;&gt;"",N100&lt;=O100),"Reorder review",IF(OR(P100="Single source",P100="Supplier concern"),"Supplier risk","Monitor"))))</f>
        <v/>
      </c>
      <c r="U100" s="3"/>
      <c r="V100" s="3"/>
      <c r="W100" s="3"/>
      <c r="X100" s="3"/>
      <c r="Y100" s="5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5"/>
      <c r="S101" s="5"/>
      <c r="T101" s="3" t="str">
        <f t="shared" ca="1" si="3"/>
        <v/>
      </c>
      <c r="U101" s="3"/>
      <c r="V101" s="3"/>
      <c r="W101" s="3"/>
      <c r="X101" s="3"/>
      <c r="Y101" s="5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5"/>
      <c r="S102" s="5"/>
      <c r="T102" s="3" t="str">
        <f t="shared" ca="1" si="3"/>
        <v/>
      </c>
      <c r="U102" s="3"/>
      <c r="V102" s="3"/>
      <c r="W102" s="3"/>
      <c r="X102" s="3"/>
      <c r="Y102" s="5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5"/>
      <c r="S103" s="5"/>
      <c r="T103" s="3" t="str">
        <f t="shared" ca="1" si="3"/>
        <v/>
      </c>
      <c r="U103" s="3"/>
      <c r="V103" s="3"/>
      <c r="W103" s="3"/>
      <c r="X103" s="3"/>
      <c r="Y103" s="5"/>
      <c r="Z103" s="3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Z2"/>
  </mergeCells>
  <conditionalFormatting sqref="T4:T103">
    <cfRule type="expression" dxfId="8" priority="1">
      <formula>T4="Due inside 30 days"</formula>
    </cfRule>
    <cfRule type="expression" dxfId="7" priority="2">
      <formula>T4="Reorder review"</formula>
    </cfRule>
    <cfRule type="expression" dxfId="6" priority="3">
      <formula>T4="Supplier risk"</formula>
    </cfRule>
  </conditionalFormatting>
  <conditionalFormatting sqref="V4:V103">
    <cfRule type="expression" dxfId="5" priority="4">
      <formula>OR(V4="Critical",V4="High")</formula>
    </cfRule>
  </conditionalFormatting>
  <dataValidations count="1">
    <dataValidation type="list" errorStyle="warning" allowBlank="1" showErrorMessage="1" errorTitle="Check entry" error="Use one of the approved values in the dropdown list." sqref="U4:U103" xr:uid="{00000000-0002-0000-0200-000002000000}">
      <formula1>"Current,Review required,Missing,Not required"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ErrorMessage="1" errorTitle="Check entry" error="Use one of the approved values in the dropdown list." xr:uid="{00000000-0002-0000-0200-000000000000}">
          <x14:formula1>
            <xm:f>Lists!$A$4:$A$7</xm:f>
          </x14:formula1>
          <xm:sqref>B4:B103</xm:sqref>
        </x14:dataValidation>
        <x14:dataValidation type="list" errorStyle="warning" allowBlank="1" showErrorMessage="1" errorTitle="Check entry" error="Use one of the approved values in the dropdown list." xr:uid="{00000000-0002-0000-0200-000001000000}">
          <x14:formula1>
            <xm:f>Lists!$B$4:$B$8</xm:f>
          </x14:formula1>
          <xm:sqref>P4:P103</xm:sqref>
        </x14:dataValidation>
        <x14:dataValidation type="list" errorStyle="warning" allowBlank="1" showErrorMessage="1" errorTitle="Check entry" error="Use one of the approved values in the dropdown list." xr:uid="{00000000-0002-0000-0200-000003000000}">
          <x14:formula1>
            <xm:f>Lists!$C$4:$C$7</xm:f>
          </x14:formula1>
          <xm:sqref>V4:V103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50"/>
  <sheetViews>
    <sheetView workbookViewId="0"/>
  </sheetViews>
  <sheetFormatPr defaultRowHeight="14.25"/>
  <cols>
    <col min="1" max="1" width="28" customWidth="1"/>
    <col min="2" max="2" width="40" customWidth="1"/>
    <col min="3" max="3" width="30" customWidth="1"/>
    <col min="4" max="4" width="34" customWidth="1"/>
    <col min="5" max="5" width="16" customWidth="1"/>
    <col min="6" max="7" width="14" customWidth="1"/>
    <col min="8" max="8" width="18" customWidth="1"/>
    <col min="9" max="9" width="24" customWidth="1"/>
  </cols>
  <sheetData>
    <row r="1" spans="1:26" ht="33.950000000000003" customHeight="1">
      <c r="A1" s="1" t="s">
        <v>119</v>
      </c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120</v>
      </c>
      <c r="B2" s="13"/>
      <c r="C2" s="13"/>
      <c r="D2" s="13"/>
      <c r="E2" s="13"/>
      <c r="F2" s="13"/>
      <c r="G2" s="13"/>
      <c r="H2" s="13"/>
      <c r="I2" s="1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121</v>
      </c>
      <c r="B3" s="2" t="s">
        <v>122</v>
      </c>
      <c r="C3" s="2" t="s">
        <v>59</v>
      </c>
      <c r="D3" s="2" t="s">
        <v>123</v>
      </c>
      <c r="E3" s="2" t="s">
        <v>57</v>
      </c>
      <c r="F3" s="2" t="s">
        <v>58</v>
      </c>
      <c r="G3" s="2" t="s">
        <v>124</v>
      </c>
      <c r="H3" s="2" t="s">
        <v>125</v>
      </c>
      <c r="I3" s="2" t="s">
        <v>126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127</v>
      </c>
      <c r="B4" s="3" t="s">
        <v>128</v>
      </c>
      <c r="C4" s="3"/>
      <c r="D4" s="3"/>
      <c r="E4" s="3"/>
      <c r="F4" s="5"/>
      <c r="G4" s="3"/>
      <c r="H4" s="3"/>
      <c r="I4" s="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5.5">
      <c r="A5" s="3" t="s">
        <v>129</v>
      </c>
      <c r="B5" s="3" t="s">
        <v>130</v>
      </c>
      <c r="C5" s="3"/>
      <c r="D5" s="3"/>
      <c r="E5" s="3"/>
      <c r="F5" s="5"/>
      <c r="G5" s="3"/>
      <c r="H5" s="3"/>
      <c r="I5" s="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5.5">
      <c r="A6" s="3" t="s">
        <v>131</v>
      </c>
      <c r="B6" s="3" t="s">
        <v>132</v>
      </c>
      <c r="C6" s="3"/>
      <c r="D6" s="3"/>
      <c r="E6" s="3"/>
      <c r="F6" s="5"/>
      <c r="G6" s="3"/>
      <c r="H6" s="3"/>
      <c r="I6" s="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5.5">
      <c r="A7" s="3" t="s">
        <v>133</v>
      </c>
      <c r="B7" s="3" t="s">
        <v>134</v>
      </c>
      <c r="C7" s="3"/>
      <c r="D7" s="3"/>
      <c r="E7" s="3"/>
      <c r="F7" s="5"/>
      <c r="G7" s="3"/>
      <c r="H7" s="3"/>
      <c r="I7" s="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5.5">
      <c r="A8" s="3" t="s">
        <v>135</v>
      </c>
      <c r="B8" s="3" t="s">
        <v>136</v>
      </c>
      <c r="C8" s="3"/>
      <c r="D8" s="3"/>
      <c r="E8" s="3"/>
      <c r="F8" s="5"/>
      <c r="G8" s="3"/>
      <c r="H8" s="3"/>
      <c r="I8" s="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5.5">
      <c r="A9" s="3" t="s">
        <v>137</v>
      </c>
      <c r="B9" s="3" t="s">
        <v>138</v>
      </c>
      <c r="C9" s="3"/>
      <c r="D9" s="3"/>
      <c r="E9" s="3"/>
      <c r="F9" s="5"/>
      <c r="G9" s="3"/>
      <c r="H9" s="3"/>
      <c r="I9" s="3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5.5">
      <c r="A10" s="3" t="s">
        <v>139</v>
      </c>
      <c r="B10" s="3" t="s">
        <v>140</v>
      </c>
      <c r="C10" s="3"/>
      <c r="D10" s="3"/>
      <c r="E10" s="3"/>
      <c r="F10" s="5"/>
      <c r="G10" s="3"/>
      <c r="H10" s="3"/>
      <c r="I10" s="3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 t="s">
        <v>141</v>
      </c>
      <c r="B11" s="3" t="s">
        <v>142</v>
      </c>
      <c r="C11" s="3"/>
      <c r="D11" s="3"/>
      <c r="E11" s="3"/>
      <c r="F11" s="5"/>
      <c r="G11" s="3"/>
      <c r="H11" s="3"/>
      <c r="I11" s="3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I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Check entry" error="Use one of the approved values in the dropdown list." xr:uid="{00000000-0002-0000-0300-000000000000}">
          <x14:formula1>
            <xm:f>Lists!$D$4:$D$7</xm:f>
          </x14:formula1>
          <xm:sqref>G4:G11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50"/>
  <sheetViews>
    <sheetView workbookViewId="0"/>
  </sheetViews>
  <sheetFormatPr defaultRowHeight="14.25"/>
  <cols>
    <col min="1" max="2" width="14" customWidth="1"/>
    <col min="3" max="3" width="18" customWidth="1"/>
    <col min="4" max="4" width="44" customWidth="1"/>
    <col min="5" max="5" width="18" customWidth="1"/>
    <col min="6" max="6" width="14" customWidth="1"/>
    <col min="7" max="7" width="12" customWidth="1"/>
    <col min="8" max="8" width="18" customWidth="1"/>
    <col min="9" max="9" width="14" customWidth="1"/>
    <col min="10" max="10" width="34" customWidth="1"/>
  </cols>
  <sheetData>
    <row r="1" spans="1:26" ht="33.950000000000003" customHeight="1">
      <c r="A1" s="1" t="s">
        <v>143</v>
      </c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144</v>
      </c>
      <c r="B2" s="13"/>
      <c r="C2" s="13"/>
      <c r="D2" s="13"/>
      <c r="E2" s="13"/>
      <c r="F2" s="13"/>
      <c r="G2" s="13"/>
      <c r="H2" s="13"/>
      <c r="I2" s="13"/>
      <c r="J2" s="13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145</v>
      </c>
      <c r="B3" s="2" t="s">
        <v>37</v>
      </c>
      <c r="C3" s="2" t="s">
        <v>146</v>
      </c>
      <c r="D3" s="2" t="s">
        <v>4</v>
      </c>
      <c r="E3" s="2" t="s">
        <v>57</v>
      </c>
      <c r="F3" s="2" t="s">
        <v>124</v>
      </c>
      <c r="G3" s="2" t="s">
        <v>147</v>
      </c>
      <c r="H3" s="2" t="s">
        <v>148</v>
      </c>
      <c r="I3" s="2" t="s">
        <v>58</v>
      </c>
      <c r="J3" s="2" t="s">
        <v>59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149</v>
      </c>
      <c r="B4" s="5"/>
      <c r="C4" s="3" t="s">
        <v>150</v>
      </c>
      <c r="D4" s="3" t="s">
        <v>151</v>
      </c>
      <c r="E4" s="3" t="s">
        <v>117</v>
      </c>
      <c r="F4" s="3" t="s">
        <v>152</v>
      </c>
      <c r="G4" s="3" t="s">
        <v>93</v>
      </c>
      <c r="H4" s="3" t="str">
        <f t="shared" ref="H4:H35" ca="1" si="0">IF(COUNTA(D4:I4)=0,"",IF(F4="Closed","Closed",IF(I4="","No due date",IF(I4&lt;TODAY(),"Overdue",IF(I4&lt;=TODAY()+14,"Due inside 14 days","On track")))))</f>
        <v>No due date</v>
      </c>
      <c r="I4" s="5"/>
      <c r="J4" s="3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3" t="s">
        <v>153</v>
      </c>
      <c r="B5" s="5"/>
      <c r="C5" s="3" t="s">
        <v>154</v>
      </c>
      <c r="D5" s="3" t="s">
        <v>155</v>
      </c>
      <c r="E5" s="3" t="s">
        <v>156</v>
      </c>
      <c r="F5" s="3" t="s">
        <v>152</v>
      </c>
      <c r="G5" s="3" t="s">
        <v>107</v>
      </c>
      <c r="H5" s="3" t="str">
        <f t="shared" ca="1" si="0"/>
        <v>No due date</v>
      </c>
      <c r="I5" s="5"/>
      <c r="J5" s="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/>
      <c r="B6" s="5"/>
      <c r="C6" s="3"/>
      <c r="D6" s="3"/>
      <c r="E6" s="3"/>
      <c r="F6" s="3"/>
      <c r="G6" s="3"/>
      <c r="H6" s="3" t="str">
        <f t="shared" ca="1" si="0"/>
        <v>No due date</v>
      </c>
      <c r="I6" s="5"/>
      <c r="J6" s="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3"/>
      <c r="B7" s="5"/>
      <c r="C7" s="3"/>
      <c r="D7" s="3"/>
      <c r="E7" s="3"/>
      <c r="F7" s="3"/>
      <c r="G7" s="3"/>
      <c r="H7" s="3" t="str">
        <f t="shared" ca="1" si="0"/>
        <v>No due date</v>
      </c>
      <c r="I7" s="5"/>
      <c r="J7" s="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3"/>
      <c r="B8" s="5"/>
      <c r="C8" s="3"/>
      <c r="D8" s="3"/>
      <c r="E8" s="3"/>
      <c r="F8" s="3"/>
      <c r="G8" s="3"/>
      <c r="H8" s="3" t="str">
        <f t="shared" ca="1" si="0"/>
        <v>No due date</v>
      </c>
      <c r="I8" s="5"/>
      <c r="J8" s="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3"/>
      <c r="B9" s="5"/>
      <c r="C9" s="3"/>
      <c r="D9" s="3"/>
      <c r="E9" s="3"/>
      <c r="F9" s="3"/>
      <c r="G9" s="3"/>
      <c r="H9" s="3" t="str">
        <f t="shared" ca="1" si="0"/>
        <v>No due date</v>
      </c>
      <c r="I9" s="5"/>
      <c r="J9" s="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/>
      <c r="B10" s="5"/>
      <c r="C10" s="3"/>
      <c r="D10" s="3"/>
      <c r="E10" s="3"/>
      <c r="F10" s="3"/>
      <c r="G10" s="3"/>
      <c r="H10" s="3" t="str">
        <f t="shared" ca="1" si="0"/>
        <v>No due date</v>
      </c>
      <c r="I10" s="5"/>
      <c r="J10" s="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/>
      <c r="B11" s="5"/>
      <c r="C11" s="3"/>
      <c r="D11" s="3"/>
      <c r="E11" s="3"/>
      <c r="F11" s="3"/>
      <c r="G11" s="3"/>
      <c r="H11" s="3" t="str">
        <f t="shared" ca="1" si="0"/>
        <v>No due date</v>
      </c>
      <c r="I11" s="5"/>
      <c r="J11" s="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3"/>
      <c r="B12" s="5"/>
      <c r="C12" s="3"/>
      <c r="D12" s="3"/>
      <c r="E12" s="3"/>
      <c r="F12" s="3"/>
      <c r="G12" s="3"/>
      <c r="H12" s="3" t="str">
        <f t="shared" ca="1" si="0"/>
        <v>No due date</v>
      </c>
      <c r="I12" s="5"/>
      <c r="J12" s="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"/>
      <c r="B13" s="5"/>
      <c r="C13" s="3"/>
      <c r="D13" s="3"/>
      <c r="E13" s="3"/>
      <c r="F13" s="3"/>
      <c r="G13" s="3"/>
      <c r="H13" s="3" t="str">
        <f t="shared" ca="1" si="0"/>
        <v>No due date</v>
      </c>
      <c r="I13" s="5"/>
      <c r="J13" s="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"/>
      <c r="B14" s="5"/>
      <c r="C14" s="3"/>
      <c r="D14" s="3"/>
      <c r="E14" s="3"/>
      <c r="F14" s="3"/>
      <c r="G14" s="3"/>
      <c r="H14" s="3" t="str">
        <f t="shared" ca="1" si="0"/>
        <v>No due date</v>
      </c>
      <c r="I14" s="5"/>
      <c r="J14" s="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"/>
      <c r="B15" s="5"/>
      <c r="C15" s="3"/>
      <c r="D15" s="3"/>
      <c r="E15" s="3"/>
      <c r="F15" s="3"/>
      <c r="G15" s="3"/>
      <c r="H15" s="3" t="str">
        <f t="shared" ca="1" si="0"/>
        <v>No due date</v>
      </c>
      <c r="I15" s="5"/>
      <c r="J15" s="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"/>
      <c r="B16" s="5"/>
      <c r="C16" s="3"/>
      <c r="D16" s="3"/>
      <c r="E16" s="3"/>
      <c r="F16" s="3"/>
      <c r="G16" s="3"/>
      <c r="H16" s="3" t="str">
        <f t="shared" ca="1" si="0"/>
        <v>No due date</v>
      </c>
      <c r="I16" s="5"/>
      <c r="J16" s="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3"/>
      <c r="B17" s="5"/>
      <c r="C17" s="3"/>
      <c r="D17" s="3"/>
      <c r="E17" s="3"/>
      <c r="F17" s="3"/>
      <c r="G17" s="3"/>
      <c r="H17" s="3" t="str">
        <f t="shared" ca="1" si="0"/>
        <v>No due date</v>
      </c>
      <c r="I17" s="5"/>
      <c r="J17" s="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3"/>
      <c r="B18" s="5"/>
      <c r="C18" s="3"/>
      <c r="D18" s="3"/>
      <c r="E18" s="3"/>
      <c r="F18" s="3"/>
      <c r="G18" s="3"/>
      <c r="H18" s="3" t="str">
        <f t="shared" ca="1" si="0"/>
        <v>No due date</v>
      </c>
      <c r="I18" s="5"/>
      <c r="J18" s="3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3"/>
      <c r="B19" s="5"/>
      <c r="C19" s="3"/>
      <c r="D19" s="3"/>
      <c r="E19" s="3"/>
      <c r="F19" s="3"/>
      <c r="G19" s="3"/>
      <c r="H19" s="3" t="str">
        <f t="shared" ca="1" si="0"/>
        <v>No due date</v>
      </c>
      <c r="I19" s="5"/>
      <c r="J19" s="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3"/>
      <c r="B20" s="5"/>
      <c r="C20" s="3"/>
      <c r="D20" s="3"/>
      <c r="E20" s="3"/>
      <c r="F20" s="3"/>
      <c r="G20" s="3"/>
      <c r="H20" s="3" t="str">
        <f t="shared" ca="1" si="0"/>
        <v>No due date</v>
      </c>
      <c r="I20" s="5"/>
      <c r="J20" s="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3"/>
      <c r="B21" s="5"/>
      <c r="C21" s="3"/>
      <c r="D21" s="3"/>
      <c r="E21" s="3"/>
      <c r="F21" s="3"/>
      <c r="G21" s="3"/>
      <c r="H21" s="3" t="str">
        <f t="shared" ca="1" si="0"/>
        <v>No due date</v>
      </c>
      <c r="I21" s="5"/>
      <c r="J21" s="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3"/>
      <c r="B22" s="5"/>
      <c r="C22" s="3"/>
      <c r="D22" s="3"/>
      <c r="E22" s="3"/>
      <c r="F22" s="3"/>
      <c r="G22" s="3"/>
      <c r="H22" s="3" t="str">
        <f t="shared" ca="1" si="0"/>
        <v>No due date</v>
      </c>
      <c r="I22" s="5"/>
      <c r="J22" s="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3"/>
      <c r="B23" s="5"/>
      <c r="C23" s="3"/>
      <c r="D23" s="3"/>
      <c r="E23" s="3"/>
      <c r="F23" s="3"/>
      <c r="G23" s="3"/>
      <c r="H23" s="3" t="str">
        <f t="shared" ca="1" si="0"/>
        <v>No due date</v>
      </c>
      <c r="I23" s="5"/>
      <c r="J23" s="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3"/>
      <c r="B24" s="5"/>
      <c r="C24" s="3"/>
      <c r="D24" s="3"/>
      <c r="E24" s="3"/>
      <c r="F24" s="3"/>
      <c r="G24" s="3"/>
      <c r="H24" s="3" t="str">
        <f t="shared" ca="1" si="0"/>
        <v>No due date</v>
      </c>
      <c r="I24" s="5"/>
      <c r="J24" s="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3"/>
      <c r="B25" s="5"/>
      <c r="C25" s="3"/>
      <c r="D25" s="3"/>
      <c r="E25" s="3"/>
      <c r="F25" s="3"/>
      <c r="G25" s="3"/>
      <c r="H25" s="3" t="str">
        <f t="shared" ca="1" si="0"/>
        <v>No due date</v>
      </c>
      <c r="I25" s="5"/>
      <c r="J25" s="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3"/>
      <c r="B26" s="5"/>
      <c r="C26" s="3"/>
      <c r="D26" s="3"/>
      <c r="E26" s="3"/>
      <c r="F26" s="3"/>
      <c r="G26" s="3"/>
      <c r="H26" s="3" t="str">
        <f t="shared" ca="1" si="0"/>
        <v>No due date</v>
      </c>
      <c r="I26" s="5"/>
      <c r="J26" s="3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3"/>
      <c r="B27" s="5"/>
      <c r="C27" s="3"/>
      <c r="D27" s="3"/>
      <c r="E27" s="3"/>
      <c r="F27" s="3"/>
      <c r="G27" s="3"/>
      <c r="H27" s="3" t="str">
        <f t="shared" ca="1" si="0"/>
        <v>No due date</v>
      </c>
      <c r="I27" s="5"/>
      <c r="J27" s="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3"/>
      <c r="B28" s="5"/>
      <c r="C28" s="3"/>
      <c r="D28" s="3"/>
      <c r="E28" s="3"/>
      <c r="F28" s="3"/>
      <c r="G28" s="3"/>
      <c r="H28" s="3" t="str">
        <f t="shared" ca="1" si="0"/>
        <v>No due date</v>
      </c>
      <c r="I28" s="5"/>
      <c r="J28" s="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3"/>
      <c r="B29" s="5"/>
      <c r="C29" s="3"/>
      <c r="D29" s="3"/>
      <c r="E29" s="3"/>
      <c r="F29" s="3"/>
      <c r="G29" s="3"/>
      <c r="H29" s="3" t="str">
        <f t="shared" ca="1" si="0"/>
        <v>No due date</v>
      </c>
      <c r="I29" s="5"/>
      <c r="J29" s="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3"/>
      <c r="B30" s="5"/>
      <c r="C30" s="3"/>
      <c r="D30" s="3"/>
      <c r="E30" s="3"/>
      <c r="F30" s="3"/>
      <c r="G30" s="3"/>
      <c r="H30" s="3" t="str">
        <f t="shared" ca="1" si="0"/>
        <v>No due date</v>
      </c>
      <c r="I30" s="5"/>
      <c r="J30" s="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3"/>
      <c r="B31" s="5"/>
      <c r="C31" s="3"/>
      <c r="D31" s="3"/>
      <c r="E31" s="3"/>
      <c r="F31" s="3"/>
      <c r="G31" s="3"/>
      <c r="H31" s="3" t="str">
        <f t="shared" ca="1" si="0"/>
        <v>No due date</v>
      </c>
      <c r="I31" s="5"/>
      <c r="J31" s="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3"/>
      <c r="B32" s="5"/>
      <c r="C32" s="3"/>
      <c r="D32" s="3"/>
      <c r="E32" s="3"/>
      <c r="F32" s="3"/>
      <c r="G32" s="3"/>
      <c r="H32" s="3" t="str">
        <f t="shared" ca="1" si="0"/>
        <v>No due date</v>
      </c>
      <c r="I32" s="5"/>
      <c r="J32" s="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3"/>
      <c r="B33" s="5"/>
      <c r="C33" s="3"/>
      <c r="D33" s="3"/>
      <c r="E33" s="3"/>
      <c r="F33" s="3"/>
      <c r="G33" s="3"/>
      <c r="H33" s="3" t="str">
        <f t="shared" ca="1" si="0"/>
        <v>No due date</v>
      </c>
      <c r="I33" s="5"/>
      <c r="J33" s="3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3"/>
      <c r="B34" s="5"/>
      <c r="C34" s="3"/>
      <c r="D34" s="3"/>
      <c r="E34" s="3"/>
      <c r="F34" s="3"/>
      <c r="G34" s="3"/>
      <c r="H34" s="3" t="str">
        <f t="shared" ca="1" si="0"/>
        <v>No due date</v>
      </c>
      <c r="I34" s="5"/>
      <c r="J34" s="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3"/>
      <c r="B35" s="5"/>
      <c r="C35" s="3"/>
      <c r="D35" s="3"/>
      <c r="E35" s="3"/>
      <c r="F35" s="3"/>
      <c r="G35" s="3"/>
      <c r="H35" s="3" t="str">
        <f t="shared" ca="1" si="0"/>
        <v>No due date</v>
      </c>
      <c r="I35" s="5"/>
      <c r="J35" s="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3"/>
      <c r="B36" s="5"/>
      <c r="C36" s="3"/>
      <c r="D36" s="3"/>
      <c r="E36" s="3"/>
      <c r="F36" s="3"/>
      <c r="G36" s="3"/>
      <c r="H36" s="3" t="str">
        <f t="shared" ref="H36:H67" ca="1" si="1">IF(COUNTA(D36:I36)=0,"",IF(F36="Closed","Closed",IF(I36="","No due date",IF(I36&lt;TODAY(),"Overdue",IF(I36&lt;=TODAY()+14,"Due inside 14 days","On track")))))</f>
        <v>No due date</v>
      </c>
      <c r="I36" s="5"/>
      <c r="J36" s="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"/>
      <c r="B37" s="5"/>
      <c r="C37" s="3"/>
      <c r="D37" s="3"/>
      <c r="E37" s="3"/>
      <c r="F37" s="3"/>
      <c r="G37" s="3"/>
      <c r="H37" s="3" t="str">
        <f t="shared" ca="1" si="1"/>
        <v>No due date</v>
      </c>
      <c r="I37" s="5"/>
      <c r="J37" s="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3"/>
      <c r="B38" s="5"/>
      <c r="C38" s="3"/>
      <c r="D38" s="3"/>
      <c r="E38" s="3"/>
      <c r="F38" s="3"/>
      <c r="G38" s="3"/>
      <c r="H38" s="3" t="str">
        <f t="shared" ca="1" si="1"/>
        <v>No due date</v>
      </c>
      <c r="I38" s="5"/>
      <c r="J38" s="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3"/>
      <c r="B39" s="5"/>
      <c r="C39" s="3"/>
      <c r="D39" s="3"/>
      <c r="E39" s="3"/>
      <c r="F39" s="3"/>
      <c r="G39" s="3"/>
      <c r="H39" s="3" t="str">
        <f t="shared" ca="1" si="1"/>
        <v>No due date</v>
      </c>
      <c r="I39" s="5"/>
      <c r="J39" s="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3"/>
      <c r="B40" s="5"/>
      <c r="C40" s="3"/>
      <c r="D40" s="3"/>
      <c r="E40" s="3"/>
      <c r="F40" s="3"/>
      <c r="G40" s="3"/>
      <c r="H40" s="3" t="str">
        <f t="shared" ca="1" si="1"/>
        <v>No due date</v>
      </c>
      <c r="I40" s="5"/>
      <c r="J40" s="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3"/>
      <c r="B41" s="5"/>
      <c r="C41" s="3"/>
      <c r="D41" s="3"/>
      <c r="E41" s="3"/>
      <c r="F41" s="3"/>
      <c r="G41" s="3"/>
      <c r="H41" s="3" t="str">
        <f t="shared" ca="1" si="1"/>
        <v>No due date</v>
      </c>
      <c r="I41" s="5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3"/>
      <c r="B42" s="5"/>
      <c r="C42" s="3"/>
      <c r="D42" s="3"/>
      <c r="E42" s="3"/>
      <c r="F42" s="3"/>
      <c r="G42" s="3"/>
      <c r="H42" s="3" t="str">
        <f t="shared" ca="1" si="1"/>
        <v>No due date</v>
      </c>
      <c r="I42" s="5"/>
      <c r="J42" s="3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3"/>
      <c r="B43" s="5"/>
      <c r="C43" s="3"/>
      <c r="D43" s="3"/>
      <c r="E43" s="3"/>
      <c r="F43" s="3"/>
      <c r="G43" s="3"/>
      <c r="H43" s="3" t="str">
        <f t="shared" ca="1" si="1"/>
        <v>No due date</v>
      </c>
      <c r="I43" s="5"/>
      <c r="J43" s="3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"/>
      <c r="B44" s="5"/>
      <c r="C44" s="3"/>
      <c r="D44" s="3"/>
      <c r="E44" s="3"/>
      <c r="F44" s="3"/>
      <c r="G44" s="3"/>
      <c r="H44" s="3" t="str">
        <f t="shared" ca="1" si="1"/>
        <v>No due date</v>
      </c>
      <c r="I44" s="5"/>
      <c r="J44" s="3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3"/>
      <c r="B45" s="5"/>
      <c r="C45" s="3"/>
      <c r="D45" s="3"/>
      <c r="E45" s="3"/>
      <c r="F45" s="3"/>
      <c r="G45" s="3"/>
      <c r="H45" s="3" t="str">
        <f t="shared" ca="1" si="1"/>
        <v>No due date</v>
      </c>
      <c r="I45" s="5"/>
      <c r="J45" s="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3"/>
      <c r="B46" s="5"/>
      <c r="C46" s="3"/>
      <c r="D46" s="3"/>
      <c r="E46" s="3"/>
      <c r="F46" s="3"/>
      <c r="G46" s="3"/>
      <c r="H46" s="3" t="str">
        <f t="shared" ca="1" si="1"/>
        <v>No due date</v>
      </c>
      <c r="I46" s="5"/>
      <c r="J46" s="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3"/>
      <c r="B47" s="5"/>
      <c r="C47" s="3"/>
      <c r="D47" s="3"/>
      <c r="E47" s="3"/>
      <c r="F47" s="3"/>
      <c r="G47" s="3"/>
      <c r="H47" s="3" t="str">
        <f t="shared" ca="1" si="1"/>
        <v>No due date</v>
      </c>
      <c r="I47" s="5"/>
      <c r="J47" s="3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3"/>
      <c r="B48" s="5"/>
      <c r="C48" s="3"/>
      <c r="D48" s="3"/>
      <c r="E48" s="3"/>
      <c r="F48" s="3"/>
      <c r="G48" s="3"/>
      <c r="H48" s="3" t="str">
        <f t="shared" ca="1" si="1"/>
        <v>No due date</v>
      </c>
      <c r="I48" s="5"/>
      <c r="J48" s="3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3"/>
      <c r="B49" s="5"/>
      <c r="C49" s="3"/>
      <c r="D49" s="3"/>
      <c r="E49" s="3"/>
      <c r="F49" s="3"/>
      <c r="G49" s="3"/>
      <c r="H49" s="3" t="str">
        <f t="shared" ca="1" si="1"/>
        <v>No due date</v>
      </c>
      <c r="I49" s="5"/>
      <c r="J49" s="3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3"/>
      <c r="B50" s="5"/>
      <c r="C50" s="3"/>
      <c r="D50" s="3"/>
      <c r="E50" s="3"/>
      <c r="F50" s="3"/>
      <c r="G50" s="3"/>
      <c r="H50" s="3" t="str">
        <f t="shared" ca="1" si="1"/>
        <v>No due date</v>
      </c>
      <c r="I50" s="5"/>
      <c r="J50" s="3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3"/>
      <c r="B51" s="5"/>
      <c r="C51" s="3"/>
      <c r="D51" s="3"/>
      <c r="E51" s="3"/>
      <c r="F51" s="3"/>
      <c r="G51" s="3"/>
      <c r="H51" s="3" t="str">
        <f t="shared" ca="1" si="1"/>
        <v>No due date</v>
      </c>
      <c r="I51" s="5"/>
      <c r="J51" s="3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3"/>
      <c r="B52" s="5"/>
      <c r="C52" s="3"/>
      <c r="D52" s="3"/>
      <c r="E52" s="3"/>
      <c r="F52" s="3"/>
      <c r="G52" s="3"/>
      <c r="H52" s="3" t="str">
        <f t="shared" ca="1" si="1"/>
        <v>No due date</v>
      </c>
      <c r="I52" s="5"/>
      <c r="J52" s="3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3"/>
      <c r="B53" s="5"/>
      <c r="C53" s="3"/>
      <c r="D53" s="3"/>
      <c r="E53" s="3"/>
      <c r="F53" s="3"/>
      <c r="G53" s="3"/>
      <c r="H53" s="3" t="str">
        <f t="shared" ca="1" si="1"/>
        <v>No due date</v>
      </c>
      <c r="I53" s="5"/>
      <c r="J53" s="3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3"/>
      <c r="B54" s="5"/>
      <c r="C54" s="3"/>
      <c r="D54" s="3"/>
      <c r="E54" s="3"/>
      <c r="F54" s="3"/>
      <c r="G54" s="3"/>
      <c r="H54" s="3" t="str">
        <f t="shared" ca="1" si="1"/>
        <v>No due date</v>
      </c>
      <c r="I54" s="5"/>
      <c r="J54" s="3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3"/>
      <c r="B55" s="5"/>
      <c r="C55" s="3"/>
      <c r="D55" s="3"/>
      <c r="E55" s="3"/>
      <c r="F55" s="3"/>
      <c r="G55" s="3"/>
      <c r="H55" s="3" t="str">
        <f t="shared" ca="1" si="1"/>
        <v>No due date</v>
      </c>
      <c r="I55" s="5"/>
      <c r="J55" s="3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3"/>
      <c r="B56" s="5"/>
      <c r="C56" s="3"/>
      <c r="D56" s="3"/>
      <c r="E56" s="3"/>
      <c r="F56" s="3"/>
      <c r="G56" s="3"/>
      <c r="H56" s="3" t="str">
        <f t="shared" ca="1" si="1"/>
        <v>No due date</v>
      </c>
      <c r="I56" s="5"/>
      <c r="J56" s="3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3"/>
      <c r="B57" s="5"/>
      <c r="C57" s="3"/>
      <c r="D57" s="3"/>
      <c r="E57" s="3"/>
      <c r="F57" s="3"/>
      <c r="G57" s="3"/>
      <c r="H57" s="3" t="str">
        <f t="shared" ca="1" si="1"/>
        <v>No due date</v>
      </c>
      <c r="I57" s="5"/>
      <c r="J57" s="3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3"/>
      <c r="B58" s="5"/>
      <c r="C58" s="3"/>
      <c r="D58" s="3"/>
      <c r="E58" s="3"/>
      <c r="F58" s="3"/>
      <c r="G58" s="3"/>
      <c r="H58" s="3" t="str">
        <f t="shared" ca="1" si="1"/>
        <v>No due date</v>
      </c>
      <c r="I58" s="5"/>
      <c r="J58" s="3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3"/>
      <c r="B59" s="5"/>
      <c r="C59" s="3"/>
      <c r="D59" s="3"/>
      <c r="E59" s="3"/>
      <c r="F59" s="3"/>
      <c r="G59" s="3"/>
      <c r="H59" s="3" t="str">
        <f t="shared" ca="1" si="1"/>
        <v>No due date</v>
      </c>
      <c r="I59" s="5"/>
      <c r="J59" s="3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3"/>
      <c r="B60" s="5"/>
      <c r="C60" s="3"/>
      <c r="D60" s="3"/>
      <c r="E60" s="3"/>
      <c r="F60" s="3"/>
      <c r="G60" s="3"/>
      <c r="H60" s="3" t="str">
        <f t="shared" ca="1" si="1"/>
        <v>No due date</v>
      </c>
      <c r="I60" s="5"/>
      <c r="J60" s="3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3"/>
      <c r="B61" s="5"/>
      <c r="C61" s="3"/>
      <c r="D61" s="3"/>
      <c r="E61" s="3"/>
      <c r="F61" s="3"/>
      <c r="G61" s="3"/>
      <c r="H61" s="3" t="str">
        <f t="shared" ca="1" si="1"/>
        <v>No due date</v>
      </c>
      <c r="I61" s="5"/>
      <c r="J61" s="3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3"/>
      <c r="B62" s="5"/>
      <c r="C62" s="3"/>
      <c r="D62" s="3"/>
      <c r="E62" s="3"/>
      <c r="F62" s="3"/>
      <c r="G62" s="3"/>
      <c r="H62" s="3" t="str">
        <f t="shared" ca="1" si="1"/>
        <v>No due date</v>
      </c>
      <c r="I62" s="5"/>
      <c r="J62" s="3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3"/>
      <c r="B63" s="5"/>
      <c r="C63" s="3"/>
      <c r="D63" s="3"/>
      <c r="E63" s="3"/>
      <c r="F63" s="3"/>
      <c r="G63" s="3"/>
      <c r="H63" s="3" t="str">
        <f t="shared" ca="1" si="1"/>
        <v>No due date</v>
      </c>
      <c r="I63" s="5"/>
      <c r="J63" s="3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3"/>
      <c r="B64" s="5"/>
      <c r="C64" s="3"/>
      <c r="D64" s="3"/>
      <c r="E64" s="3"/>
      <c r="F64" s="3"/>
      <c r="G64" s="3"/>
      <c r="H64" s="3" t="str">
        <f t="shared" ca="1" si="1"/>
        <v>No due date</v>
      </c>
      <c r="I64" s="5"/>
      <c r="J64" s="3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3"/>
      <c r="B65" s="5"/>
      <c r="C65" s="3"/>
      <c r="D65" s="3"/>
      <c r="E65" s="3"/>
      <c r="F65" s="3"/>
      <c r="G65" s="3"/>
      <c r="H65" s="3" t="str">
        <f t="shared" ca="1" si="1"/>
        <v>No due date</v>
      </c>
      <c r="I65" s="5"/>
      <c r="J65" s="3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3"/>
      <c r="B66" s="5"/>
      <c r="C66" s="3"/>
      <c r="D66" s="3"/>
      <c r="E66" s="3"/>
      <c r="F66" s="3"/>
      <c r="G66" s="3"/>
      <c r="H66" s="3" t="str">
        <f t="shared" ca="1" si="1"/>
        <v>No due date</v>
      </c>
      <c r="I66" s="5"/>
      <c r="J66" s="3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3"/>
      <c r="B67" s="5"/>
      <c r="C67" s="3"/>
      <c r="D67" s="3"/>
      <c r="E67" s="3"/>
      <c r="F67" s="3"/>
      <c r="G67" s="3"/>
      <c r="H67" s="3" t="str">
        <f t="shared" ca="1" si="1"/>
        <v>No due date</v>
      </c>
      <c r="I67" s="5"/>
      <c r="J67" s="3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3"/>
      <c r="B68" s="5"/>
      <c r="C68" s="3"/>
      <c r="D68" s="3"/>
      <c r="E68" s="3"/>
      <c r="F68" s="3"/>
      <c r="G68" s="3"/>
      <c r="H68" s="3" t="str">
        <f t="shared" ref="H68:H99" ca="1" si="2">IF(COUNTA(D68:I68)=0,"",IF(F68="Closed","Closed",IF(I68="","No due date",IF(I68&lt;TODAY(),"Overdue",IF(I68&lt;=TODAY()+14,"Due inside 14 days","On track")))))</f>
        <v>No due date</v>
      </c>
      <c r="I68" s="5"/>
      <c r="J68" s="3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3"/>
      <c r="B69" s="5"/>
      <c r="C69" s="3"/>
      <c r="D69" s="3"/>
      <c r="E69" s="3"/>
      <c r="F69" s="3"/>
      <c r="G69" s="3"/>
      <c r="H69" s="3" t="str">
        <f t="shared" ca="1" si="2"/>
        <v>No due date</v>
      </c>
      <c r="I69" s="5"/>
      <c r="J69" s="3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3"/>
      <c r="B70" s="5"/>
      <c r="C70" s="3"/>
      <c r="D70" s="3"/>
      <c r="E70" s="3"/>
      <c r="F70" s="3"/>
      <c r="G70" s="3"/>
      <c r="H70" s="3" t="str">
        <f t="shared" ca="1" si="2"/>
        <v>No due date</v>
      </c>
      <c r="I70" s="5"/>
      <c r="J70" s="3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3"/>
      <c r="B71" s="5"/>
      <c r="C71" s="3"/>
      <c r="D71" s="3"/>
      <c r="E71" s="3"/>
      <c r="F71" s="3"/>
      <c r="G71" s="3"/>
      <c r="H71" s="3" t="str">
        <f t="shared" ca="1" si="2"/>
        <v>No due date</v>
      </c>
      <c r="I71" s="5"/>
      <c r="J71" s="3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3"/>
      <c r="B72" s="5"/>
      <c r="C72" s="3"/>
      <c r="D72" s="3"/>
      <c r="E72" s="3"/>
      <c r="F72" s="3"/>
      <c r="G72" s="3"/>
      <c r="H72" s="3" t="str">
        <f t="shared" ca="1" si="2"/>
        <v>No due date</v>
      </c>
      <c r="I72" s="5"/>
      <c r="J72" s="3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3"/>
      <c r="B73" s="5"/>
      <c r="C73" s="3"/>
      <c r="D73" s="3"/>
      <c r="E73" s="3"/>
      <c r="F73" s="3"/>
      <c r="G73" s="3"/>
      <c r="H73" s="3" t="str">
        <f t="shared" ca="1" si="2"/>
        <v>No due date</v>
      </c>
      <c r="I73" s="5"/>
      <c r="J73" s="3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3"/>
      <c r="B74" s="5"/>
      <c r="C74" s="3"/>
      <c r="D74" s="3"/>
      <c r="E74" s="3"/>
      <c r="F74" s="3"/>
      <c r="G74" s="3"/>
      <c r="H74" s="3" t="str">
        <f t="shared" ca="1" si="2"/>
        <v>No due date</v>
      </c>
      <c r="I74" s="5"/>
      <c r="J74" s="3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3"/>
      <c r="B75" s="5"/>
      <c r="C75" s="3"/>
      <c r="D75" s="3"/>
      <c r="E75" s="3"/>
      <c r="F75" s="3"/>
      <c r="G75" s="3"/>
      <c r="H75" s="3" t="str">
        <f t="shared" ca="1" si="2"/>
        <v>No due date</v>
      </c>
      <c r="I75" s="5"/>
      <c r="J75" s="3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3"/>
      <c r="B76" s="5"/>
      <c r="C76" s="3"/>
      <c r="D76" s="3"/>
      <c r="E76" s="3"/>
      <c r="F76" s="3"/>
      <c r="G76" s="3"/>
      <c r="H76" s="3" t="str">
        <f t="shared" ca="1" si="2"/>
        <v>No due date</v>
      </c>
      <c r="I76" s="5"/>
      <c r="J76" s="3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3"/>
      <c r="B77" s="5"/>
      <c r="C77" s="3"/>
      <c r="D77" s="3"/>
      <c r="E77" s="3"/>
      <c r="F77" s="3"/>
      <c r="G77" s="3"/>
      <c r="H77" s="3" t="str">
        <f t="shared" ca="1" si="2"/>
        <v>No due date</v>
      </c>
      <c r="I77" s="5"/>
      <c r="J77" s="3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3"/>
      <c r="B78" s="5"/>
      <c r="C78" s="3"/>
      <c r="D78" s="3"/>
      <c r="E78" s="3"/>
      <c r="F78" s="3"/>
      <c r="G78" s="3"/>
      <c r="H78" s="3" t="str">
        <f t="shared" ca="1" si="2"/>
        <v>No due date</v>
      </c>
      <c r="I78" s="5"/>
      <c r="J78" s="3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3"/>
      <c r="B79" s="5"/>
      <c r="C79" s="3"/>
      <c r="D79" s="3"/>
      <c r="E79" s="3"/>
      <c r="F79" s="3"/>
      <c r="G79" s="3"/>
      <c r="H79" s="3" t="str">
        <f t="shared" ca="1" si="2"/>
        <v>No due date</v>
      </c>
      <c r="I79" s="5"/>
      <c r="J79" s="3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3"/>
      <c r="B80" s="5"/>
      <c r="C80" s="3"/>
      <c r="D80" s="3"/>
      <c r="E80" s="3"/>
      <c r="F80" s="3"/>
      <c r="G80" s="3"/>
      <c r="H80" s="3" t="str">
        <f t="shared" ca="1" si="2"/>
        <v>No due date</v>
      </c>
      <c r="I80" s="5"/>
      <c r="J80" s="3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3"/>
      <c r="B81" s="5"/>
      <c r="C81" s="3"/>
      <c r="D81" s="3"/>
      <c r="E81" s="3"/>
      <c r="F81" s="3"/>
      <c r="G81" s="3"/>
      <c r="H81" s="3" t="str">
        <f t="shared" ca="1" si="2"/>
        <v>No due date</v>
      </c>
      <c r="I81" s="5"/>
      <c r="J81" s="3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3"/>
      <c r="B82" s="5"/>
      <c r="C82" s="3"/>
      <c r="D82" s="3"/>
      <c r="E82" s="3"/>
      <c r="F82" s="3"/>
      <c r="G82" s="3"/>
      <c r="H82" s="3" t="str">
        <f t="shared" ca="1" si="2"/>
        <v>No due date</v>
      </c>
      <c r="I82" s="5"/>
      <c r="J82" s="3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3"/>
      <c r="B83" s="5"/>
      <c r="C83" s="3"/>
      <c r="D83" s="3"/>
      <c r="E83" s="3"/>
      <c r="F83" s="3"/>
      <c r="G83" s="3"/>
      <c r="H83" s="3" t="str">
        <f t="shared" ca="1" si="2"/>
        <v>No due date</v>
      </c>
      <c r="I83" s="5"/>
      <c r="J83" s="3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3"/>
      <c r="B84" s="5"/>
      <c r="C84" s="3"/>
      <c r="D84" s="3"/>
      <c r="E84" s="3"/>
      <c r="F84" s="3"/>
      <c r="G84" s="3"/>
      <c r="H84" s="3" t="str">
        <f t="shared" ca="1" si="2"/>
        <v>No due date</v>
      </c>
      <c r="I84" s="5"/>
      <c r="J84" s="3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3"/>
      <c r="B85" s="5"/>
      <c r="C85" s="3"/>
      <c r="D85" s="3"/>
      <c r="E85" s="3"/>
      <c r="F85" s="3"/>
      <c r="G85" s="3"/>
      <c r="H85" s="3" t="str">
        <f t="shared" ca="1" si="2"/>
        <v>No due date</v>
      </c>
      <c r="I85" s="5"/>
      <c r="J85" s="3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3"/>
      <c r="B86" s="5"/>
      <c r="C86" s="3"/>
      <c r="D86" s="3"/>
      <c r="E86" s="3"/>
      <c r="F86" s="3"/>
      <c r="G86" s="3"/>
      <c r="H86" s="3" t="str">
        <f t="shared" ca="1" si="2"/>
        <v>No due date</v>
      </c>
      <c r="I86" s="5"/>
      <c r="J86" s="3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3"/>
      <c r="B87" s="5"/>
      <c r="C87" s="3"/>
      <c r="D87" s="3"/>
      <c r="E87" s="3"/>
      <c r="F87" s="3"/>
      <c r="G87" s="3"/>
      <c r="H87" s="3" t="str">
        <f t="shared" ca="1" si="2"/>
        <v>No due date</v>
      </c>
      <c r="I87" s="5"/>
      <c r="J87" s="3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3"/>
      <c r="B88" s="5"/>
      <c r="C88" s="3"/>
      <c r="D88" s="3"/>
      <c r="E88" s="3"/>
      <c r="F88" s="3"/>
      <c r="G88" s="3"/>
      <c r="H88" s="3" t="str">
        <f t="shared" ca="1" si="2"/>
        <v>No due date</v>
      </c>
      <c r="I88" s="5"/>
      <c r="J88" s="3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3"/>
      <c r="B89" s="5"/>
      <c r="C89" s="3"/>
      <c r="D89" s="3"/>
      <c r="E89" s="3"/>
      <c r="F89" s="3"/>
      <c r="G89" s="3"/>
      <c r="H89" s="3" t="str">
        <f t="shared" ca="1" si="2"/>
        <v>No due date</v>
      </c>
      <c r="I89" s="5"/>
      <c r="J89" s="3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3"/>
      <c r="B90" s="5"/>
      <c r="C90" s="3"/>
      <c r="D90" s="3"/>
      <c r="E90" s="3"/>
      <c r="F90" s="3"/>
      <c r="G90" s="3"/>
      <c r="H90" s="3" t="str">
        <f t="shared" ca="1" si="2"/>
        <v>No due date</v>
      </c>
      <c r="I90" s="5"/>
      <c r="J90" s="3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3"/>
      <c r="B91" s="5"/>
      <c r="C91" s="3"/>
      <c r="D91" s="3"/>
      <c r="E91" s="3"/>
      <c r="F91" s="3"/>
      <c r="G91" s="3"/>
      <c r="H91" s="3" t="str">
        <f t="shared" ca="1" si="2"/>
        <v>No due date</v>
      </c>
      <c r="I91" s="5"/>
      <c r="J91" s="3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3"/>
      <c r="B92" s="5"/>
      <c r="C92" s="3"/>
      <c r="D92" s="3"/>
      <c r="E92" s="3"/>
      <c r="F92" s="3"/>
      <c r="G92" s="3"/>
      <c r="H92" s="3" t="str">
        <f t="shared" ca="1" si="2"/>
        <v>No due date</v>
      </c>
      <c r="I92" s="5"/>
      <c r="J92" s="3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3"/>
      <c r="B93" s="5"/>
      <c r="C93" s="3"/>
      <c r="D93" s="3"/>
      <c r="E93" s="3"/>
      <c r="F93" s="3"/>
      <c r="G93" s="3"/>
      <c r="H93" s="3" t="str">
        <f t="shared" ca="1" si="2"/>
        <v>No due date</v>
      </c>
      <c r="I93" s="5"/>
      <c r="J93" s="3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3"/>
      <c r="B94" s="5"/>
      <c r="C94" s="3"/>
      <c r="D94" s="3"/>
      <c r="E94" s="3"/>
      <c r="F94" s="3"/>
      <c r="G94" s="3"/>
      <c r="H94" s="3" t="str">
        <f t="shared" ca="1" si="2"/>
        <v>No due date</v>
      </c>
      <c r="I94" s="5"/>
      <c r="J94" s="3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3"/>
      <c r="B95" s="5"/>
      <c r="C95" s="3"/>
      <c r="D95" s="3"/>
      <c r="E95" s="3"/>
      <c r="F95" s="3"/>
      <c r="G95" s="3"/>
      <c r="H95" s="3" t="str">
        <f t="shared" ca="1" si="2"/>
        <v>No due date</v>
      </c>
      <c r="I95" s="5"/>
      <c r="J95" s="3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3"/>
      <c r="B96" s="5"/>
      <c r="C96" s="3"/>
      <c r="D96" s="3"/>
      <c r="E96" s="3"/>
      <c r="F96" s="3"/>
      <c r="G96" s="3"/>
      <c r="H96" s="3" t="str">
        <f t="shared" ca="1" si="2"/>
        <v>No due date</v>
      </c>
      <c r="I96" s="5"/>
      <c r="J96" s="3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3"/>
      <c r="B97" s="5"/>
      <c r="C97" s="3"/>
      <c r="D97" s="3"/>
      <c r="E97" s="3"/>
      <c r="F97" s="3"/>
      <c r="G97" s="3"/>
      <c r="H97" s="3" t="str">
        <f t="shared" ca="1" si="2"/>
        <v>No due date</v>
      </c>
      <c r="I97" s="5"/>
      <c r="J97" s="3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3"/>
      <c r="B98" s="5"/>
      <c r="C98" s="3"/>
      <c r="D98" s="3"/>
      <c r="E98" s="3"/>
      <c r="F98" s="3"/>
      <c r="G98" s="3"/>
      <c r="H98" s="3" t="str">
        <f t="shared" ca="1" si="2"/>
        <v>No due date</v>
      </c>
      <c r="I98" s="5"/>
      <c r="J98" s="3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3"/>
      <c r="B99" s="5"/>
      <c r="C99" s="3"/>
      <c r="D99" s="3"/>
      <c r="E99" s="3"/>
      <c r="F99" s="3"/>
      <c r="G99" s="3"/>
      <c r="H99" s="3" t="str">
        <f t="shared" ca="1" si="2"/>
        <v>No due date</v>
      </c>
      <c r="I99" s="5"/>
      <c r="J99" s="3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3"/>
      <c r="B100" s="5"/>
      <c r="C100" s="3"/>
      <c r="D100" s="3"/>
      <c r="E100" s="3"/>
      <c r="F100" s="3"/>
      <c r="G100" s="3"/>
      <c r="H100" s="3" t="str">
        <f t="shared" ref="H100:H103" ca="1" si="3">IF(COUNTA(D100:I100)=0,"",IF(F100="Closed","Closed",IF(I100="","No due date",IF(I100&lt;TODAY(),"Overdue",IF(I100&lt;=TODAY()+14,"Due inside 14 days","On track")))))</f>
        <v>No due date</v>
      </c>
      <c r="I100" s="5"/>
      <c r="J100" s="3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3"/>
      <c r="B101" s="5"/>
      <c r="C101" s="3"/>
      <c r="D101" s="3"/>
      <c r="E101" s="3"/>
      <c r="F101" s="3"/>
      <c r="G101" s="3"/>
      <c r="H101" s="3" t="str">
        <f t="shared" ca="1" si="3"/>
        <v>No due date</v>
      </c>
      <c r="I101" s="5"/>
      <c r="J101" s="3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3"/>
      <c r="B102" s="5"/>
      <c r="C102" s="3"/>
      <c r="D102" s="3"/>
      <c r="E102" s="3"/>
      <c r="F102" s="3"/>
      <c r="G102" s="3"/>
      <c r="H102" s="3" t="str">
        <f t="shared" ca="1" si="3"/>
        <v>No due date</v>
      </c>
      <c r="I102" s="5"/>
      <c r="J102" s="3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3"/>
      <c r="B103" s="5"/>
      <c r="C103" s="3"/>
      <c r="D103" s="3"/>
      <c r="E103" s="3"/>
      <c r="F103" s="3"/>
      <c r="G103" s="3"/>
      <c r="H103" s="3" t="str">
        <f t="shared" ca="1" si="3"/>
        <v>No due date</v>
      </c>
      <c r="I103" s="5"/>
      <c r="J103" s="3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J2"/>
  </mergeCells>
  <conditionalFormatting sqref="H4:H103">
    <cfRule type="expression" dxfId="4" priority="1">
      <formula>H4="Overdue"</formula>
    </cfRule>
    <cfRule type="expression" dxfId="3" priority="2">
      <formula>H4="Due inside 14 days"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ErrorMessage="1" errorTitle="Check entry" error="Use one of the approved values in the dropdown list." xr:uid="{00000000-0002-0000-0400-000000000000}">
          <x14:formula1>
            <xm:f>Lists!$E$4:$E$11</xm:f>
          </x14:formula1>
          <xm:sqref>C4:C103</xm:sqref>
        </x14:dataValidation>
        <x14:dataValidation type="list" errorStyle="warning" allowBlank="1" showErrorMessage="1" errorTitle="Check entry" error="Use one of the approved values in the dropdown list." xr:uid="{00000000-0002-0000-0400-000001000000}">
          <x14:formula1>
            <xm:f>Lists!$D$4:$D$7</xm:f>
          </x14:formula1>
          <xm:sqref>F4:F103</xm:sqref>
        </x14:dataValidation>
        <x14:dataValidation type="list" errorStyle="warning" allowBlank="1" showErrorMessage="1" errorTitle="Check entry" error="Use one of the approved values in the dropdown list." xr:uid="{00000000-0002-0000-0400-000002000000}">
          <x14:formula1>
            <xm:f>Lists!$A$4:$A$7</xm:f>
          </x14:formula1>
          <xm:sqref>G4:G103</xm:sqref>
        </x14:dataValidation>
        <x14:dataValidation type="list" errorStyle="warning" allowBlank="1" showErrorMessage="1" errorTitle="Check entry" error="Use one of the approved values in the dropdown list." xr:uid="{00000000-0002-0000-0400-000003000000}">
          <x14:formula1>
            <xm:f>Lists!$F$4:$F$8</xm:f>
          </x14:formula1>
          <xm:sqref>H4:H103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0"/>
  <sheetViews>
    <sheetView workbookViewId="0"/>
  </sheetViews>
  <sheetFormatPr defaultRowHeight="14.25"/>
  <cols>
    <col min="1" max="1" width="14" customWidth="1"/>
    <col min="2" max="2" width="22" customWidth="1"/>
    <col min="3" max="3" width="16" customWidth="1"/>
    <col min="4" max="4" width="18" customWidth="1"/>
    <col min="5" max="5" width="20" customWidth="1"/>
    <col min="6" max="6" width="34" customWidth="1"/>
    <col min="7" max="7" width="18" customWidth="1"/>
    <col min="8" max="8" width="14" customWidth="1"/>
    <col min="9" max="9" width="34" customWidth="1"/>
  </cols>
  <sheetData>
    <row r="1" spans="1:26" ht="33.950000000000003" customHeight="1">
      <c r="A1" s="1" t="s">
        <v>157</v>
      </c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158</v>
      </c>
      <c r="B2" s="13"/>
      <c r="C2" s="13"/>
      <c r="D2" s="13"/>
      <c r="E2" s="13"/>
      <c r="F2" s="13"/>
      <c r="G2" s="13"/>
      <c r="H2" s="13"/>
      <c r="I2" s="1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159</v>
      </c>
      <c r="B3" s="2" t="s">
        <v>160</v>
      </c>
      <c r="C3" s="2" t="s">
        <v>161</v>
      </c>
      <c r="D3" s="2" t="s">
        <v>162</v>
      </c>
      <c r="E3" s="2" t="s">
        <v>163</v>
      </c>
      <c r="F3" s="2" t="s">
        <v>164</v>
      </c>
      <c r="G3" s="2" t="s">
        <v>57</v>
      </c>
      <c r="H3" s="2" t="s">
        <v>124</v>
      </c>
      <c r="I3" s="2" t="s">
        <v>59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7">
        <v>46174</v>
      </c>
      <c r="B4" s="3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7">
        <v>46204</v>
      </c>
      <c r="B5" s="3"/>
      <c r="C5" s="3"/>
      <c r="D5" s="3"/>
      <c r="E5" s="3"/>
      <c r="F5" s="3"/>
      <c r="G5" s="3"/>
      <c r="H5" s="3"/>
      <c r="I5" s="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7">
        <v>46235</v>
      </c>
      <c r="B6" s="3"/>
      <c r="C6" s="3"/>
      <c r="D6" s="3"/>
      <c r="E6" s="3"/>
      <c r="F6" s="3"/>
      <c r="G6" s="3"/>
      <c r="H6" s="3"/>
      <c r="I6" s="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7">
        <v>46266</v>
      </c>
      <c r="B7" s="3"/>
      <c r="C7" s="3"/>
      <c r="D7" s="3"/>
      <c r="E7" s="3"/>
      <c r="F7" s="3"/>
      <c r="G7" s="3"/>
      <c r="H7" s="3"/>
      <c r="I7" s="3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7">
        <v>46296</v>
      </c>
      <c r="B8" s="3"/>
      <c r="C8" s="3"/>
      <c r="D8" s="3"/>
      <c r="E8" s="3"/>
      <c r="F8" s="3"/>
      <c r="G8" s="3"/>
      <c r="H8" s="3"/>
      <c r="I8" s="3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7">
        <v>46327</v>
      </c>
      <c r="B9" s="3"/>
      <c r="C9" s="3"/>
      <c r="D9" s="3"/>
      <c r="E9" s="3"/>
      <c r="F9" s="3"/>
      <c r="G9" s="3"/>
      <c r="H9" s="3"/>
      <c r="I9" s="3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7">
        <v>46357</v>
      </c>
      <c r="B10" s="3"/>
      <c r="C10" s="3"/>
      <c r="D10" s="3"/>
      <c r="E10" s="3"/>
      <c r="F10" s="3"/>
      <c r="G10" s="3"/>
      <c r="H10" s="3"/>
      <c r="I10" s="3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7">
        <v>46388</v>
      </c>
      <c r="B11" s="3"/>
      <c r="C11" s="3"/>
      <c r="D11" s="3"/>
      <c r="E11" s="3"/>
      <c r="F11" s="3"/>
      <c r="G11" s="3"/>
      <c r="H11" s="3"/>
      <c r="I11" s="3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7">
        <v>46419</v>
      </c>
      <c r="B12" s="3"/>
      <c r="C12" s="3"/>
      <c r="D12" s="3"/>
      <c r="E12" s="3"/>
      <c r="F12" s="3"/>
      <c r="G12" s="3"/>
      <c r="H12" s="3"/>
      <c r="I12" s="3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7">
        <v>46447</v>
      </c>
      <c r="B13" s="3"/>
      <c r="C13" s="3"/>
      <c r="D13" s="3"/>
      <c r="E13" s="3"/>
      <c r="F13" s="3"/>
      <c r="G13" s="3"/>
      <c r="H13" s="3"/>
      <c r="I13" s="3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7">
        <v>46478</v>
      </c>
      <c r="B14" s="3"/>
      <c r="C14" s="3"/>
      <c r="D14" s="3"/>
      <c r="E14" s="3"/>
      <c r="F14" s="3"/>
      <c r="G14" s="3"/>
      <c r="H14" s="3"/>
      <c r="I14" s="3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7">
        <v>46508</v>
      </c>
      <c r="B15" s="3"/>
      <c r="C15" s="3"/>
      <c r="D15" s="3"/>
      <c r="E15" s="3"/>
      <c r="F15" s="3"/>
      <c r="G15" s="3"/>
      <c r="H15" s="3"/>
      <c r="I15" s="3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I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Check entry" error="Use one of the approved values in the dropdown list." xr:uid="{00000000-0002-0000-0500-000000000000}">
          <x14:formula1>
            <xm:f>Lists!$D$4:$D$7</xm:f>
          </x14:formula1>
          <xm:sqref>H4:H15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50"/>
  <sheetViews>
    <sheetView workbookViewId="0"/>
  </sheetViews>
  <sheetFormatPr defaultRowHeight="14.25"/>
  <cols>
    <col min="1" max="1" width="12" customWidth="1"/>
    <col min="2" max="2" width="22" customWidth="1"/>
    <col min="3" max="3" width="28" customWidth="1"/>
    <col min="4" max="4" width="18" customWidth="1"/>
    <col min="5" max="5" width="16" customWidth="1"/>
    <col min="6" max="6" width="10" customWidth="1"/>
    <col min="7" max="7" width="14" customWidth="1"/>
    <col min="8" max="8" width="18" customWidth="1"/>
    <col min="9" max="9" width="28" customWidth="1"/>
    <col min="10" max="10" width="22" customWidth="1"/>
    <col min="11" max="11" width="14" customWidth="1"/>
    <col min="12" max="12" width="34" customWidth="1"/>
    <col min="13" max="13" width="14" customWidth="1"/>
  </cols>
  <sheetData>
    <row r="1" spans="1:26" ht="33.950000000000003" customHeight="1">
      <c r="A1" s="1" t="s">
        <v>165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167</v>
      </c>
      <c r="B3" s="2" t="s">
        <v>168</v>
      </c>
      <c r="C3" s="2" t="s">
        <v>72</v>
      </c>
      <c r="D3" s="2" t="s">
        <v>73</v>
      </c>
      <c r="E3" s="2" t="s">
        <v>75</v>
      </c>
      <c r="F3" s="2" t="s">
        <v>169</v>
      </c>
      <c r="G3" s="2" t="s">
        <v>170</v>
      </c>
      <c r="H3" s="2" t="s">
        <v>171</v>
      </c>
      <c r="I3" s="2" t="s">
        <v>172</v>
      </c>
      <c r="J3" s="2" t="s">
        <v>173</v>
      </c>
      <c r="K3" s="2" t="s">
        <v>174</v>
      </c>
      <c r="L3" s="2" t="s">
        <v>175</v>
      </c>
      <c r="M3" s="2" t="s">
        <v>124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176</v>
      </c>
      <c r="B4" s="3" t="s">
        <v>177</v>
      </c>
      <c r="C4" s="3" t="s">
        <v>96</v>
      </c>
      <c r="D4" s="3" t="s">
        <v>97</v>
      </c>
      <c r="E4" s="3" t="s">
        <v>99</v>
      </c>
      <c r="F4" s="3" t="s">
        <v>100</v>
      </c>
      <c r="G4" s="3" t="s">
        <v>178</v>
      </c>
      <c r="H4" s="3" t="s">
        <v>178</v>
      </c>
      <c r="I4" s="3" t="s">
        <v>179</v>
      </c>
      <c r="J4" s="3"/>
      <c r="K4" s="3" t="s">
        <v>178</v>
      </c>
      <c r="L4" s="3" t="s">
        <v>180</v>
      </c>
      <c r="M4" s="3" t="s">
        <v>152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3" t="s">
        <v>181</v>
      </c>
      <c r="B5" s="3" t="s">
        <v>182</v>
      </c>
      <c r="C5" s="3" t="s">
        <v>110</v>
      </c>
      <c r="D5" s="3" t="s">
        <v>111</v>
      </c>
      <c r="E5" s="3" t="s">
        <v>112</v>
      </c>
      <c r="F5" s="3" t="s">
        <v>113</v>
      </c>
      <c r="G5" s="3" t="s">
        <v>183</v>
      </c>
      <c r="H5" s="3" t="s">
        <v>178</v>
      </c>
      <c r="I5" s="3" t="s">
        <v>184</v>
      </c>
      <c r="J5" s="3"/>
      <c r="K5" s="3" t="s">
        <v>183</v>
      </c>
      <c r="L5" s="3" t="s">
        <v>185</v>
      </c>
      <c r="M5" s="3" t="s">
        <v>152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M2"/>
  </mergeCells>
  <conditionalFormatting sqref="M4:M103">
    <cfRule type="expression" dxfId="2" priority="1">
      <formula>M4="Open"</formula>
    </cfRule>
  </conditionalFormatting>
  <dataValidations count="1">
    <dataValidation type="list" errorStyle="warning" allowBlank="1" showErrorMessage="1" errorTitle="Check entry" error="Use one of the approved values in the dropdown list." sqref="K4:K103 G4:H103" xr:uid="{00000000-0002-0000-0600-000000000000}">
      <formula1>"Yes,No,Unknown"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Check entry" error="Use one of the approved values in the dropdown list." xr:uid="{00000000-0002-0000-0600-000003000000}">
          <x14:formula1>
            <xm:f>Lists!$D$4:$D$7</xm:f>
          </x14:formula1>
          <xm:sqref>M4:M103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0"/>
  <sheetViews>
    <sheetView workbookViewId="0"/>
  </sheetViews>
  <sheetFormatPr defaultRowHeight="14.25"/>
  <cols>
    <col min="1" max="1" width="12" customWidth="1"/>
    <col min="2" max="2" width="22" customWidth="1"/>
    <col min="3" max="3" width="18" customWidth="1"/>
    <col min="4" max="4" width="16" customWidth="1"/>
    <col min="5" max="6" width="14" customWidth="1"/>
    <col min="7" max="7" width="10" customWidth="1"/>
    <col min="8" max="8" width="12" customWidth="1"/>
    <col min="9" max="9" width="16" customWidth="1"/>
    <col min="10" max="10" width="24" customWidth="1"/>
    <col min="11" max="11" width="34" customWidth="1"/>
    <col min="12" max="12" width="14" customWidth="1"/>
  </cols>
  <sheetData>
    <row r="1" spans="1:26" ht="33.950000000000003" customHeight="1">
      <c r="A1" s="1" t="s">
        <v>186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188</v>
      </c>
      <c r="B3" s="2" t="s">
        <v>168</v>
      </c>
      <c r="C3" s="2" t="s">
        <v>73</v>
      </c>
      <c r="D3" s="2" t="s">
        <v>189</v>
      </c>
      <c r="E3" s="2" t="s">
        <v>58</v>
      </c>
      <c r="F3" s="2" t="s">
        <v>190</v>
      </c>
      <c r="G3" s="2" t="s">
        <v>191</v>
      </c>
      <c r="H3" s="2" t="s">
        <v>192</v>
      </c>
      <c r="I3" s="2" t="s">
        <v>193</v>
      </c>
      <c r="J3" s="2" t="s">
        <v>194</v>
      </c>
      <c r="K3" s="2" t="s">
        <v>175</v>
      </c>
      <c r="L3" s="2" t="s">
        <v>124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195</v>
      </c>
      <c r="B4" s="3" t="s">
        <v>177</v>
      </c>
      <c r="C4" s="3" t="s">
        <v>97</v>
      </c>
      <c r="D4" s="3" t="s">
        <v>196</v>
      </c>
      <c r="E4" s="5"/>
      <c r="F4" s="5"/>
      <c r="G4" s="3"/>
      <c r="H4" s="3" t="str">
        <f t="shared" ref="H4:H35" si="0">IF(COUNTA(E4:F4)=0,"",IF(AND(E4&lt;&gt;"",F4&lt;&gt;"",F4&lt;=E4),"Yes",IF(F4="","Open","No")))</f>
        <v/>
      </c>
      <c r="I4" s="3" t="s">
        <v>178</v>
      </c>
      <c r="J4" s="3"/>
      <c r="K4" s="3"/>
      <c r="L4" s="3" t="s">
        <v>197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3"/>
      <c r="B5" s="3"/>
      <c r="C5" s="3"/>
      <c r="D5" s="3"/>
      <c r="E5" s="5"/>
      <c r="F5" s="5"/>
      <c r="G5" s="3"/>
      <c r="H5" s="3" t="str">
        <f t="shared" si="0"/>
        <v/>
      </c>
      <c r="I5" s="3"/>
      <c r="J5" s="3"/>
      <c r="K5" s="3"/>
      <c r="L5" s="3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/>
      <c r="B6" s="3"/>
      <c r="C6" s="3"/>
      <c r="D6" s="3"/>
      <c r="E6" s="5"/>
      <c r="F6" s="5"/>
      <c r="G6" s="3"/>
      <c r="H6" s="3" t="str">
        <f t="shared" si="0"/>
        <v/>
      </c>
      <c r="I6" s="3"/>
      <c r="J6" s="3"/>
      <c r="K6" s="3"/>
      <c r="L6" s="3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3"/>
      <c r="B7" s="3"/>
      <c r="C7" s="3"/>
      <c r="D7" s="3"/>
      <c r="E7" s="5"/>
      <c r="F7" s="5"/>
      <c r="G7" s="3"/>
      <c r="H7" s="3" t="str">
        <f t="shared" si="0"/>
        <v/>
      </c>
      <c r="I7" s="3"/>
      <c r="J7" s="3"/>
      <c r="K7" s="3"/>
      <c r="L7" s="3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3"/>
      <c r="B8" s="3"/>
      <c r="C8" s="3"/>
      <c r="D8" s="3"/>
      <c r="E8" s="5"/>
      <c r="F8" s="5"/>
      <c r="G8" s="3"/>
      <c r="H8" s="3" t="str">
        <f t="shared" si="0"/>
        <v/>
      </c>
      <c r="I8" s="3"/>
      <c r="J8" s="3"/>
      <c r="K8" s="3"/>
      <c r="L8" s="3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3"/>
      <c r="B9" s="3"/>
      <c r="C9" s="3"/>
      <c r="D9" s="3"/>
      <c r="E9" s="5"/>
      <c r="F9" s="5"/>
      <c r="G9" s="3"/>
      <c r="H9" s="3" t="str">
        <f t="shared" si="0"/>
        <v/>
      </c>
      <c r="I9" s="3"/>
      <c r="J9" s="3"/>
      <c r="K9" s="3"/>
      <c r="L9" s="3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/>
      <c r="B10" s="3"/>
      <c r="C10" s="3"/>
      <c r="D10" s="3"/>
      <c r="E10" s="5"/>
      <c r="F10" s="5"/>
      <c r="G10" s="3"/>
      <c r="H10" s="3" t="str">
        <f t="shared" si="0"/>
        <v/>
      </c>
      <c r="I10" s="3"/>
      <c r="J10" s="3"/>
      <c r="K10" s="3"/>
      <c r="L10" s="3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/>
      <c r="B11" s="3"/>
      <c r="C11" s="3"/>
      <c r="D11" s="3"/>
      <c r="E11" s="5"/>
      <c r="F11" s="5"/>
      <c r="G11" s="3"/>
      <c r="H11" s="3" t="str">
        <f t="shared" si="0"/>
        <v/>
      </c>
      <c r="I11" s="3"/>
      <c r="J11" s="3"/>
      <c r="K11" s="3"/>
      <c r="L11" s="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3"/>
      <c r="B12" s="3"/>
      <c r="C12" s="3"/>
      <c r="D12" s="3"/>
      <c r="E12" s="5"/>
      <c r="F12" s="5"/>
      <c r="G12" s="3"/>
      <c r="H12" s="3" t="str">
        <f t="shared" si="0"/>
        <v/>
      </c>
      <c r="I12" s="3"/>
      <c r="J12" s="3"/>
      <c r="K12" s="3"/>
      <c r="L12" s="3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"/>
      <c r="B13" s="3"/>
      <c r="C13" s="3"/>
      <c r="D13" s="3"/>
      <c r="E13" s="5"/>
      <c r="F13" s="5"/>
      <c r="G13" s="3"/>
      <c r="H13" s="3" t="str">
        <f t="shared" si="0"/>
        <v/>
      </c>
      <c r="I13" s="3"/>
      <c r="J13" s="3"/>
      <c r="K13" s="3"/>
      <c r="L13" s="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"/>
      <c r="B14" s="3"/>
      <c r="C14" s="3"/>
      <c r="D14" s="3"/>
      <c r="E14" s="5"/>
      <c r="F14" s="5"/>
      <c r="G14" s="3"/>
      <c r="H14" s="3" t="str">
        <f t="shared" si="0"/>
        <v/>
      </c>
      <c r="I14" s="3"/>
      <c r="J14" s="3"/>
      <c r="K14" s="3"/>
      <c r="L14" s="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"/>
      <c r="B15" s="3"/>
      <c r="C15" s="3"/>
      <c r="D15" s="3"/>
      <c r="E15" s="5"/>
      <c r="F15" s="5"/>
      <c r="G15" s="3"/>
      <c r="H15" s="3" t="str">
        <f t="shared" si="0"/>
        <v/>
      </c>
      <c r="I15" s="3"/>
      <c r="J15" s="3"/>
      <c r="K15" s="3"/>
      <c r="L15" s="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"/>
      <c r="B16" s="3"/>
      <c r="C16" s="3"/>
      <c r="D16" s="3"/>
      <c r="E16" s="5"/>
      <c r="F16" s="5"/>
      <c r="G16" s="3"/>
      <c r="H16" s="3" t="str">
        <f t="shared" si="0"/>
        <v/>
      </c>
      <c r="I16" s="3"/>
      <c r="J16" s="3"/>
      <c r="K16" s="3"/>
      <c r="L16" s="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3"/>
      <c r="B17" s="3"/>
      <c r="C17" s="3"/>
      <c r="D17" s="3"/>
      <c r="E17" s="5"/>
      <c r="F17" s="5"/>
      <c r="G17" s="3"/>
      <c r="H17" s="3" t="str">
        <f t="shared" si="0"/>
        <v/>
      </c>
      <c r="I17" s="3"/>
      <c r="J17" s="3"/>
      <c r="K17" s="3"/>
      <c r="L17" s="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3"/>
      <c r="B18" s="3"/>
      <c r="C18" s="3"/>
      <c r="D18" s="3"/>
      <c r="E18" s="5"/>
      <c r="F18" s="5"/>
      <c r="G18" s="3"/>
      <c r="H18" s="3" t="str">
        <f t="shared" si="0"/>
        <v/>
      </c>
      <c r="I18" s="3"/>
      <c r="J18" s="3"/>
      <c r="K18" s="3"/>
      <c r="L18" s="3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3"/>
      <c r="B19" s="3"/>
      <c r="C19" s="3"/>
      <c r="D19" s="3"/>
      <c r="E19" s="5"/>
      <c r="F19" s="5"/>
      <c r="G19" s="3"/>
      <c r="H19" s="3" t="str">
        <f t="shared" si="0"/>
        <v/>
      </c>
      <c r="I19" s="3"/>
      <c r="J19" s="3"/>
      <c r="K19" s="3"/>
      <c r="L19" s="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3"/>
      <c r="B20" s="3"/>
      <c r="C20" s="3"/>
      <c r="D20" s="3"/>
      <c r="E20" s="5"/>
      <c r="F20" s="5"/>
      <c r="G20" s="3"/>
      <c r="H20" s="3" t="str">
        <f t="shared" si="0"/>
        <v/>
      </c>
      <c r="I20" s="3"/>
      <c r="J20" s="3"/>
      <c r="K20" s="3"/>
      <c r="L20" s="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3"/>
      <c r="B21" s="3"/>
      <c r="C21" s="3"/>
      <c r="D21" s="3"/>
      <c r="E21" s="5"/>
      <c r="F21" s="5"/>
      <c r="G21" s="3"/>
      <c r="H21" s="3" t="str">
        <f t="shared" si="0"/>
        <v/>
      </c>
      <c r="I21" s="3"/>
      <c r="J21" s="3"/>
      <c r="K21" s="3"/>
      <c r="L21" s="3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3"/>
      <c r="B22" s="3"/>
      <c r="C22" s="3"/>
      <c r="D22" s="3"/>
      <c r="E22" s="5"/>
      <c r="F22" s="5"/>
      <c r="G22" s="3"/>
      <c r="H22" s="3" t="str">
        <f t="shared" si="0"/>
        <v/>
      </c>
      <c r="I22" s="3"/>
      <c r="J22" s="3"/>
      <c r="K22" s="3"/>
      <c r="L22" s="3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3"/>
      <c r="B23" s="3"/>
      <c r="C23" s="3"/>
      <c r="D23" s="3"/>
      <c r="E23" s="5"/>
      <c r="F23" s="5"/>
      <c r="G23" s="3"/>
      <c r="H23" s="3" t="str">
        <f t="shared" si="0"/>
        <v/>
      </c>
      <c r="I23" s="3"/>
      <c r="J23" s="3"/>
      <c r="K23" s="3"/>
      <c r="L23" s="3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3"/>
      <c r="B24" s="3"/>
      <c r="C24" s="3"/>
      <c r="D24" s="3"/>
      <c r="E24" s="5"/>
      <c r="F24" s="5"/>
      <c r="G24" s="3"/>
      <c r="H24" s="3" t="str">
        <f t="shared" si="0"/>
        <v/>
      </c>
      <c r="I24" s="3"/>
      <c r="J24" s="3"/>
      <c r="K24" s="3"/>
      <c r="L24" s="3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3"/>
      <c r="B25" s="3"/>
      <c r="C25" s="3"/>
      <c r="D25" s="3"/>
      <c r="E25" s="5"/>
      <c r="F25" s="5"/>
      <c r="G25" s="3"/>
      <c r="H25" s="3" t="str">
        <f t="shared" si="0"/>
        <v/>
      </c>
      <c r="I25" s="3"/>
      <c r="J25" s="3"/>
      <c r="K25" s="3"/>
      <c r="L25" s="3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3"/>
      <c r="B26" s="3"/>
      <c r="C26" s="3"/>
      <c r="D26" s="3"/>
      <c r="E26" s="5"/>
      <c r="F26" s="5"/>
      <c r="G26" s="3"/>
      <c r="H26" s="3" t="str">
        <f t="shared" si="0"/>
        <v/>
      </c>
      <c r="I26" s="3"/>
      <c r="J26" s="3"/>
      <c r="K26" s="3"/>
      <c r="L26" s="3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3"/>
      <c r="B27" s="3"/>
      <c r="C27" s="3"/>
      <c r="D27" s="3"/>
      <c r="E27" s="5"/>
      <c r="F27" s="5"/>
      <c r="G27" s="3"/>
      <c r="H27" s="3" t="str">
        <f t="shared" si="0"/>
        <v/>
      </c>
      <c r="I27" s="3"/>
      <c r="J27" s="3"/>
      <c r="K27" s="3"/>
      <c r="L27" s="3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3"/>
      <c r="B28" s="3"/>
      <c r="C28" s="3"/>
      <c r="D28" s="3"/>
      <c r="E28" s="5"/>
      <c r="F28" s="5"/>
      <c r="G28" s="3"/>
      <c r="H28" s="3" t="str">
        <f t="shared" si="0"/>
        <v/>
      </c>
      <c r="I28" s="3"/>
      <c r="J28" s="3"/>
      <c r="K28" s="3"/>
      <c r="L28" s="3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3"/>
      <c r="B29" s="3"/>
      <c r="C29" s="3"/>
      <c r="D29" s="3"/>
      <c r="E29" s="5"/>
      <c r="F29" s="5"/>
      <c r="G29" s="3"/>
      <c r="H29" s="3" t="str">
        <f t="shared" si="0"/>
        <v/>
      </c>
      <c r="I29" s="3"/>
      <c r="J29" s="3"/>
      <c r="K29" s="3"/>
      <c r="L29" s="3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3"/>
      <c r="B30" s="3"/>
      <c r="C30" s="3"/>
      <c r="D30" s="3"/>
      <c r="E30" s="5"/>
      <c r="F30" s="5"/>
      <c r="G30" s="3"/>
      <c r="H30" s="3" t="str">
        <f t="shared" si="0"/>
        <v/>
      </c>
      <c r="I30" s="3"/>
      <c r="J30" s="3"/>
      <c r="K30" s="3"/>
      <c r="L30" s="3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3"/>
      <c r="B31" s="3"/>
      <c r="C31" s="3"/>
      <c r="D31" s="3"/>
      <c r="E31" s="5"/>
      <c r="F31" s="5"/>
      <c r="G31" s="3"/>
      <c r="H31" s="3" t="str">
        <f t="shared" si="0"/>
        <v/>
      </c>
      <c r="I31" s="3"/>
      <c r="J31" s="3"/>
      <c r="K31" s="3"/>
      <c r="L31" s="3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3"/>
      <c r="B32" s="3"/>
      <c r="C32" s="3"/>
      <c r="D32" s="3"/>
      <c r="E32" s="5"/>
      <c r="F32" s="5"/>
      <c r="G32" s="3"/>
      <c r="H32" s="3" t="str">
        <f t="shared" si="0"/>
        <v/>
      </c>
      <c r="I32" s="3"/>
      <c r="J32" s="3"/>
      <c r="K32" s="3"/>
      <c r="L32" s="3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3"/>
      <c r="B33" s="3"/>
      <c r="C33" s="3"/>
      <c r="D33" s="3"/>
      <c r="E33" s="5"/>
      <c r="F33" s="5"/>
      <c r="G33" s="3"/>
      <c r="H33" s="3" t="str">
        <f t="shared" si="0"/>
        <v/>
      </c>
      <c r="I33" s="3"/>
      <c r="J33" s="3"/>
      <c r="K33" s="3"/>
      <c r="L33" s="3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3"/>
      <c r="B34" s="3"/>
      <c r="C34" s="3"/>
      <c r="D34" s="3"/>
      <c r="E34" s="5"/>
      <c r="F34" s="5"/>
      <c r="G34" s="3"/>
      <c r="H34" s="3" t="str">
        <f t="shared" si="0"/>
        <v/>
      </c>
      <c r="I34" s="3"/>
      <c r="J34" s="3"/>
      <c r="K34" s="3"/>
      <c r="L34" s="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3"/>
      <c r="B35" s="3"/>
      <c r="C35" s="3"/>
      <c r="D35" s="3"/>
      <c r="E35" s="5"/>
      <c r="F35" s="5"/>
      <c r="G35" s="3"/>
      <c r="H35" s="3" t="str">
        <f t="shared" si="0"/>
        <v/>
      </c>
      <c r="I35" s="3"/>
      <c r="J35" s="3"/>
      <c r="K35" s="3"/>
      <c r="L35" s="3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3"/>
      <c r="B36" s="3"/>
      <c r="C36" s="3"/>
      <c r="D36" s="3"/>
      <c r="E36" s="5"/>
      <c r="F36" s="5"/>
      <c r="G36" s="3"/>
      <c r="H36" s="3" t="str">
        <f t="shared" ref="H36:H67" si="1">IF(COUNTA(E36:F36)=0,"",IF(AND(E36&lt;&gt;"",F36&lt;&gt;"",F36&lt;=E36),"Yes",IF(F36="","Open","No")))</f>
        <v/>
      </c>
      <c r="I36" s="3"/>
      <c r="J36" s="3"/>
      <c r="K36" s="3"/>
      <c r="L36" s="3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"/>
      <c r="B37" s="3"/>
      <c r="C37" s="3"/>
      <c r="D37" s="3"/>
      <c r="E37" s="5"/>
      <c r="F37" s="5"/>
      <c r="G37" s="3"/>
      <c r="H37" s="3" t="str">
        <f t="shared" si="1"/>
        <v/>
      </c>
      <c r="I37" s="3"/>
      <c r="J37" s="3"/>
      <c r="K37" s="3"/>
      <c r="L37" s="3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3"/>
      <c r="B38" s="3"/>
      <c r="C38" s="3"/>
      <c r="D38" s="3"/>
      <c r="E38" s="5"/>
      <c r="F38" s="5"/>
      <c r="G38" s="3"/>
      <c r="H38" s="3" t="str">
        <f t="shared" si="1"/>
        <v/>
      </c>
      <c r="I38" s="3"/>
      <c r="J38" s="3"/>
      <c r="K38" s="3"/>
      <c r="L38" s="3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3"/>
      <c r="B39" s="3"/>
      <c r="C39" s="3"/>
      <c r="D39" s="3"/>
      <c r="E39" s="5"/>
      <c r="F39" s="5"/>
      <c r="G39" s="3"/>
      <c r="H39" s="3" t="str">
        <f t="shared" si="1"/>
        <v/>
      </c>
      <c r="I39" s="3"/>
      <c r="J39" s="3"/>
      <c r="K39" s="3"/>
      <c r="L39" s="3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3"/>
      <c r="B40" s="3"/>
      <c r="C40" s="3"/>
      <c r="D40" s="3"/>
      <c r="E40" s="5"/>
      <c r="F40" s="5"/>
      <c r="G40" s="3"/>
      <c r="H40" s="3" t="str">
        <f t="shared" si="1"/>
        <v/>
      </c>
      <c r="I40" s="3"/>
      <c r="J40" s="3"/>
      <c r="K40" s="3"/>
      <c r="L40" s="3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3"/>
      <c r="B41" s="3"/>
      <c r="C41" s="3"/>
      <c r="D41" s="3"/>
      <c r="E41" s="5"/>
      <c r="F41" s="5"/>
      <c r="G41" s="3"/>
      <c r="H41" s="3" t="str">
        <f t="shared" si="1"/>
        <v/>
      </c>
      <c r="I41" s="3"/>
      <c r="J41" s="3"/>
      <c r="K41" s="3"/>
      <c r="L41" s="3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3"/>
      <c r="B42" s="3"/>
      <c r="C42" s="3"/>
      <c r="D42" s="3"/>
      <c r="E42" s="5"/>
      <c r="F42" s="5"/>
      <c r="G42" s="3"/>
      <c r="H42" s="3" t="str">
        <f t="shared" si="1"/>
        <v/>
      </c>
      <c r="I42" s="3"/>
      <c r="J42" s="3"/>
      <c r="K42" s="3"/>
      <c r="L42" s="3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3"/>
      <c r="B43" s="3"/>
      <c r="C43" s="3"/>
      <c r="D43" s="3"/>
      <c r="E43" s="5"/>
      <c r="F43" s="5"/>
      <c r="G43" s="3"/>
      <c r="H43" s="3" t="str">
        <f t="shared" si="1"/>
        <v/>
      </c>
      <c r="I43" s="3"/>
      <c r="J43" s="3"/>
      <c r="K43" s="3"/>
      <c r="L43" s="3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"/>
      <c r="B44" s="3"/>
      <c r="C44" s="3"/>
      <c r="D44" s="3"/>
      <c r="E44" s="5"/>
      <c r="F44" s="5"/>
      <c r="G44" s="3"/>
      <c r="H44" s="3" t="str">
        <f t="shared" si="1"/>
        <v/>
      </c>
      <c r="I44" s="3"/>
      <c r="J44" s="3"/>
      <c r="K44" s="3"/>
      <c r="L44" s="3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3"/>
      <c r="B45" s="3"/>
      <c r="C45" s="3"/>
      <c r="D45" s="3"/>
      <c r="E45" s="5"/>
      <c r="F45" s="5"/>
      <c r="G45" s="3"/>
      <c r="H45" s="3" t="str">
        <f t="shared" si="1"/>
        <v/>
      </c>
      <c r="I45" s="3"/>
      <c r="J45" s="3"/>
      <c r="K45" s="3"/>
      <c r="L45" s="3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3"/>
      <c r="B46" s="3"/>
      <c r="C46" s="3"/>
      <c r="D46" s="3"/>
      <c r="E46" s="5"/>
      <c r="F46" s="5"/>
      <c r="G46" s="3"/>
      <c r="H46" s="3" t="str">
        <f t="shared" si="1"/>
        <v/>
      </c>
      <c r="I46" s="3"/>
      <c r="J46" s="3"/>
      <c r="K46" s="3"/>
      <c r="L46" s="3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3"/>
      <c r="B47" s="3"/>
      <c r="C47" s="3"/>
      <c r="D47" s="3"/>
      <c r="E47" s="5"/>
      <c r="F47" s="5"/>
      <c r="G47" s="3"/>
      <c r="H47" s="3" t="str">
        <f t="shared" si="1"/>
        <v/>
      </c>
      <c r="I47" s="3"/>
      <c r="J47" s="3"/>
      <c r="K47" s="3"/>
      <c r="L47" s="3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3"/>
      <c r="B48" s="3"/>
      <c r="C48" s="3"/>
      <c r="D48" s="3"/>
      <c r="E48" s="5"/>
      <c r="F48" s="5"/>
      <c r="G48" s="3"/>
      <c r="H48" s="3" t="str">
        <f t="shared" si="1"/>
        <v/>
      </c>
      <c r="I48" s="3"/>
      <c r="J48" s="3"/>
      <c r="K48" s="3"/>
      <c r="L48" s="3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3"/>
      <c r="B49" s="3"/>
      <c r="C49" s="3"/>
      <c r="D49" s="3"/>
      <c r="E49" s="5"/>
      <c r="F49" s="5"/>
      <c r="G49" s="3"/>
      <c r="H49" s="3" t="str">
        <f t="shared" si="1"/>
        <v/>
      </c>
      <c r="I49" s="3"/>
      <c r="J49" s="3"/>
      <c r="K49" s="3"/>
      <c r="L49" s="3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3"/>
      <c r="B50" s="3"/>
      <c r="C50" s="3"/>
      <c r="D50" s="3"/>
      <c r="E50" s="5"/>
      <c r="F50" s="5"/>
      <c r="G50" s="3"/>
      <c r="H50" s="3" t="str">
        <f t="shared" si="1"/>
        <v/>
      </c>
      <c r="I50" s="3"/>
      <c r="J50" s="3"/>
      <c r="K50" s="3"/>
      <c r="L50" s="3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3"/>
      <c r="B51" s="3"/>
      <c r="C51" s="3"/>
      <c r="D51" s="3"/>
      <c r="E51" s="5"/>
      <c r="F51" s="5"/>
      <c r="G51" s="3"/>
      <c r="H51" s="3" t="str">
        <f t="shared" si="1"/>
        <v/>
      </c>
      <c r="I51" s="3"/>
      <c r="J51" s="3"/>
      <c r="K51" s="3"/>
      <c r="L51" s="3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3"/>
      <c r="B52" s="3"/>
      <c r="C52" s="3"/>
      <c r="D52" s="3"/>
      <c r="E52" s="5"/>
      <c r="F52" s="5"/>
      <c r="G52" s="3"/>
      <c r="H52" s="3" t="str">
        <f t="shared" si="1"/>
        <v/>
      </c>
      <c r="I52" s="3"/>
      <c r="J52" s="3"/>
      <c r="K52" s="3"/>
      <c r="L52" s="3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3"/>
      <c r="B53" s="3"/>
      <c r="C53" s="3"/>
      <c r="D53" s="3"/>
      <c r="E53" s="5"/>
      <c r="F53" s="5"/>
      <c r="G53" s="3"/>
      <c r="H53" s="3" t="str">
        <f t="shared" si="1"/>
        <v/>
      </c>
      <c r="I53" s="3"/>
      <c r="J53" s="3"/>
      <c r="K53" s="3"/>
      <c r="L53" s="3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3"/>
      <c r="B54" s="3"/>
      <c r="C54" s="3"/>
      <c r="D54" s="3"/>
      <c r="E54" s="5"/>
      <c r="F54" s="5"/>
      <c r="G54" s="3"/>
      <c r="H54" s="3" t="str">
        <f t="shared" si="1"/>
        <v/>
      </c>
      <c r="I54" s="3"/>
      <c r="J54" s="3"/>
      <c r="K54" s="3"/>
      <c r="L54" s="3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3"/>
      <c r="B55" s="3"/>
      <c r="C55" s="3"/>
      <c r="D55" s="3"/>
      <c r="E55" s="5"/>
      <c r="F55" s="5"/>
      <c r="G55" s="3"/>
      <c r="H55" s="3" t="str">
        <f t="shared" si="1"/>
        <v/>
      </c>
      <c r="I55" s="3"/>
      <c r="J55" s="3"/>
      <c r="K55" s="3"/>
      <c r="L55" s="3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3"/>
      <c r="B56" s="3"/>
      <c r="C56" s="3"/>
      <c r="D56" s="3"/>
      <c r="E56" s="5"/>
      <c r="F56" s="5"/>
      <c r="G56" s="3"/>
      <c r="H56" s="3" t="str">
        <f t="shared" si="1"/>
        <v/>
      </c>
      <c r="I56" s="3"/>
      <c r="J56" s="3"/>
      <c r="K56" s="3"/>
      <c r="L56" s="3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3"/>
      <c r="B57" s="3"/>
      <c r="C57" s="3"/>
      <c r="D57" s="3"/>
      <c r="E57" s="5"/>
      <c r="F57" s="5"/>
      <c r="G57" s="3"/>
      <c r="H57" s="3" t="str">
        <f t="shared" si="1"/>
        <v/>
      </c>
      <c r="I57" s="3"/>
      <c r="J57" s="3"/>
      <c r="K57" s="3"/>
      <c r="L57" s="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3"/>
      <c r="B58" s="3"/>
      <c r="C58" s="3"/>
      <c r="D58" s="3"/>
      <c r="E58" s="5"/>
      <c r="F58" s="5"/>
      <c r="G58" s="3"/>
      <c r="H58" s="3" t="str">
        <f t="shared" si="1"/>
        <v/>
      </c>
      <c r="I58" s="3"/>
      <c r="J58" s="3"/>
      <c r="K58" s="3"/>
      <c r="L58" s="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3"/>
      <c r="B59" s="3"/>
      <c r="C59" s="3"/>
      <c r="D59" s="3"/>
      <c r="E59" s="5"/>
      <c r="F59" s="5"/>
      <c r="G59" s="3"/>
      <c r="H59" s="3" t="str">
        <f t="shared" si="1"/>
        <v/>
      </c>
      <c r="I59" s="3"/>
      <c r="J59" s="3"/>
      <c r="K59" s="3"/>
      <c r="L59" s="3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3"/>
      <c r="B60" s="3"/>
      <c r="C60" s="3"/>
      <c r="D60" s="3"/>
      <c r="E60" s="5"/>
      <c r="F60" s="5"/>
      <c r="G60" s="3"/>
      <c r="H60" s="3" t="str">
        <f t="shared" si="1"/>
        <v/>
      </c>
      <c r="I60" s="3"/>
      <c r="J60" s="3"/>
      <c r="K60" s="3"/>
      <c r="L60" s="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3"/>
      <c r="B61" s="3"/>
      <c r="C61" s="3"/>
      <c r="D61" s="3"/>
      <c r="E61" s="5"/>
      <c r="F61" s="5"/>
      <c r="G61" s="3"/>
      <c r="H61" s="3" t="str">
        <f t="shared" si="1"/>
        <v/>
      </c>
      <c r="I61" s="3"/>
      <c r="J61" s="3"/>
      <c r="K61" s="3"/>
      <c r="L61" s="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3"/>
      <c r="B62" s="3"/>
      <c r="C62" s="3"/>
      <c r="D62" s="3"/>
      <c r="E62" s="5"/>
      <c r="F62" s="5"/>
      <c r="G62" s="3"/>
      <c r="H62" s="3" t="str">
        <f t="shared" si="1"/>
        <v/>
      </c>
      <c r="I62" s="3"/>
      <c r="J62" s="3"/>
      <c r="K62" s="3"/>
      <c r="L62" s="3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3"/>
      <c r="B63" s="3"/>
      <c r="C63" s="3"/>
      <c r="D63" s="3"/>
      <c r="E63" s="5"/>
      <c r="F63" s="5"/>
      <c r="G63" s="3"/>
      <c r="H63" s="3" t="str">
        <f t="shared" si="1"/>
        <v/>
      </c>
      <c r="I63" s="3"/>
      <c r="J63" s="3"/>
      <c r="K63" s="3"/>
      <c r="L63" s="3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3"/>
      <c r="B64" s="3"/>
      <c r="C64" s="3"/>
      <c r="D64" s="3"/>
      <c r="E64" s="5"/>
      <c r="F64" s="5"/>
      <c r="G64" s="3"/>
      <c r="H64" s="3" t="str">
        <f t="shared" si="1"/>
        <v/>
      </c>
      <c r="I64" s="3"/>
      <c r="J64" s="3"/>
      <c r="K64" s="3"/>
      <c r="L64" s="3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3"/>
      <c r="B65" s="3"/>
      <c r="C65" s="3"/>
      <c r="D65" s="3"/>
      <c r="E65" s="5"/>
      <c r="F65" s="5"/>
      <c r="G65" s="3"/>
      <c r="H65" s="3" t="str">
        <f t="shared" si="1"/>
        <v/>
      </c>
      <c r="I65" s="3"/>
      <c r="J65" s="3"/>
      <c r="K65" s="3"/>
      <c r="L65" s="3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3"/>
      <c r="B66" s="3"/>
      <c r="C66" s="3"/>
      <c r="D66" s="3"/>
      <c r="E66" s="5"/>
      <c r="F66" s="5"/>
      <c r="G66" s="3"/>
      <c r="H66" s="3" t="str">
        <f t="shared" si="1"/>
        <v/>
      </c>
      <c r="I66" s="3"/>
      <c r="J66" s="3"/>
      <c r="K66" s="3"/>
      <c r="L66" s="3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3"/>
      <c r="B67" s="3"/>
      <c r="C67" s="3"/>
      <c r="D67" s="3"/>
      <c r="E67" s="5"/>
      <c r="F67" s="5"/>
      <c r="G67" s="3"/>
      <c r="H67" s="3" t="str">
        <f t="shared" si="1"/>
        <v/>
      </c>
      <c r="I67" s="3"/>
      <c r="J67" s="3"/>
      <c r="K67" s="3"/>
      <c r="L67" s="3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3"/>
      <c r="B68" s="3"/>
      <c r="C68" s="3"/>
      <c r="D68" s="3"/>
      <c r="E68" s="5"/>
      <c r="F68" s="5"/>
      <c r="G68" s="3"/>
      <c r="H68" s="3" t="str">
        <f t="shared" ref="H68:H103" si="2">IF(COUNTA(E68:F68)=0,"",IF(AND(E68&lt;&gt;"",F68&lt;&gt;"",F68&lt;=E68),"Yes",IF(F68="","Open","No")))</f>
        <v/>
      </c>
      <c r="I68" s="3"/>
      <c r="J68" s="3"/>
      <c r="K68" s="3"/>
      <c r="L68" s="3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3"/>
      <c r="B69" s="3"/>
      <c r="C69" s="3"/>
      <c r="D69" s="3"/>
      <c r="E69" s="5"/>
      <c r="F69" s="5"/>
      <c r="G69" s="3"/>
      <c r="H69" s="3" t="str">
        <f t="shared" si="2"/>
        <v/>
      </c>
      <c r="I69" s="3"/>
      <c r="J69" s="3"/>
      <c r="K69" s="3"/>
      <c r="L69" s="3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3"/>
      <c r="B70" s="3"/>
      <c r="C70" s="3"/>
      <c r="D70" s="3"/>
      <c r="E70" s="5"/>
      <c r="F70" s="5"/>
      <c r="G70" s="3"/>
      <c r="H70" s="3" t="str">
        <f t="shared" si="2"/>
        <v/>
      </c>
      <c r="I70" s="3"/>
      <c r="J70" s="3"/>
      <c r="K70" s="3"/>
      <c r="L70" s="3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3"/>
      <c r="B71" s="3"/>
      <c r="C71" s="3"/>
      <c r="D71" s="3"/>
      <c r="E71" s="5"/>
      <c r="F71" s="5"/>
      <c r="G71" s="3"/>
      <c r="H71" s="3" t="str">
        <f t="shared" si="2"/>
        <v/>
      </c>
      <c r="I71" s="3"/>
      <c r="J71" s="3"/>
      <c r="K71" s="3"/>
      <c r="L71" s="3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3"/>
      <c r="B72" s="3"/>
      <c r="C72" s="3"/>
      <c r="D72" s="3"/>
      <c r="E72" s="5"/>
      <c r="F72" s="5"/>
      <c r="G72" s="3"/>
      <c r="H72" s="3" t="str">
        <f t="shared" si="2"/>
        <v/>
      </c>
      <c r="I72" s="3"/>
      <c r="J72" s="3"/>
      <c r="K72" s="3"/>
      <c r="L72" s="3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3"/>
      <c r="B73" s="3"/>
      <c r="C73" s="3"/>
      <c r="D73" s="3"/>
      <c r="E73" s="5"/>
      <c r="F73" s="5"/>
      <c r="G73" s="3"/>
      <c r="H73" s="3" t="str">
        <f t="shared" si="2"/>
        <v/>
      </c>
      <c r="I73" s="3"/>
      <c r="J73" s="3"/>
      <c r="K73" s="3"/>
      <c r="L73" s="3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3"/>
      <c r="B74" s="3"/>
      <c r="C74" s="3"/>
      <c r="D74" s="3"/>
      <c r="E74" s="5"/>
      <c r="F74" s="5"/>
      <c r="G74" s="3"/>
      <c r="H74" s="3" t="str">
        <f t="shared" si="2"/>
        <v/>
      </c>
      <c r="I74" s="3"/>
      <c r="J74" s="3"/>
      <c r="K74" s="3"/>
      <c r="L74" s="3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3"/>
      <c r="B75" s="3"/>
      <c r="C75" s="3"/>
      <c r="D75" s="3"/>
      <c r="E75" s="5"/>
      <c r="F75" s="5"/>
      <c r="G75" s="3"/>
      <c r="H75" s="3" t="str">
        <f t="shared" si="2"/>
        <v/>
      </c>
      <c r="I75" s="3"/>
      <c r="J75" s="3"/>
      <c r="K75" s="3"/>
      <c r="L75" s="3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3"/>
      <c r="B76" s="3"/>
      <c r="C76" s="3"/>
      <c r="D76" s="3"/>
      <c r="E76" s="5"/>
      <c r="F76" s="5"/>
      <c r="G76" s="3"/>
      <c r="H76" s="3" t="str">
        <f t="shared" si="2"/>
        <v/>
      </c>
      <c r="I76" s="3"/>
      <c r="J76" s="3"/>
      <c r="K76" s="3"/>
      <c r="L76" s="3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3"/>
      <c r="B77" s="3"/>
      <c r="C77" s="3"/>
      <c r="D77" s="3"/>
      <c r="E77" s="5"/>
      <c r="F77" s="5"/>
      <c r="G77" s="3"/>
      <c r="H77" s="3" t="str">
        <f t="shared" si="2"/>
        <v/>
      </c>
      <c r="I77" s="3"/>
      <c r="J77" s="3"/>
      <c r="K77" s="3"/>
      <c r="L77" s="3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3"/>
      <c r="B78" s="3"/>
      <c r="C78" s="3"/>
      <c r="D78" s="3"/>
      <c r="E78" s="5"/>
      <c r="F78" s="5"/>
      <c r="G78" s="3"/>
      <c r="H78" s="3" t="str">
        <f t="shared" si="2"/>
        <v/>
      </c>
      <c r="I78" s="3"/>
      <c r="J78" s="3"/>
      <c r="K78" s="3"/>
      <c r="L78" s="3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3"/>
      <c r="B79" s="3"/>
      <c r="C79" s="3"/>
      <c r="D79" s="3"/>
      <c r="E79" s="5"/>
      <c r="F79" s="5"/>
      <c r="G79" s="3"/>
      <c r="H79" s="3" t="str">
        <f t="shared" si="2"/>
        <v/>
      </c>
      <c r="I79" s="3"/>
      <c r="J79" s="3"/>
      <c r="K79" s="3"/>
      <c r="L79" s="3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3"/>
      <c r="B80" s="3"/>
      <c r="C80" s="3"/>
      <c r="D80" s="3"/>
      <c r="E80" s="5"/>
      <c r="F80" s="5"/>
      <c r="G80" s="3"/>
      <c r="H80" s="3" t="str">
        <f t="shared" si="2"/>
        <v/>
      </c>
      <c r="I80" s="3"/>
      <c r="J80" s="3"/>
      <c r="K80" s="3"/>
      <c r="L80" s="3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3"/>
      <c r="B81" s="3"/>
      <c r="C81" s="3"/>
      <c r="D81" s="3"/>
      <c r="E81" s="5"/>
      <c r="F81" s="5"/>
      <c r="G81" s="3"/>
      <c r="H81" s="3" t="str">
        <f t="shared" si="2"/>
        <v/>
      </c>
      <c r="I81" s="3"/>
      <c r="J81" s="3"/>
      <c r="K81" s="3"/>
      <c r="L81" s="3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3"/>
      <c r="B82" s="3"/>
      <c r="C82" s="3"/>
      <c r="D82" s="3"/>
      <c r="E82" s="5"/>
      <c r="F82" s="5"/>
      <c r="G82" s="3"/>
      <c r="H82" s="3" t="str">
        <f t="shared" si="2"/>
        <v/>
      </c>
      <c r="I82" s="3"/>
      <c r="J82" s="3"/>
      <c r="K82" s="3"/>
      <c r="L82" s="3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3"/>
      <c r="B83" s="3"/>
      <c r="C83" s="3"/>
      <c r="D83" s="3"/>
      <c r="E83" s="5"/>
      <c r="F83" s="5"/>
      <c r="G83" s="3"/>
      <c r="H83" s="3" t="str">
        <f t="shared" si="2"/>
        <v/>
      </c>
      <c r="I83" s="3"/>
      <c r="J83" s="3"/>
      <c r="K83" s="3"/>
      <c r="L83" s="3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3"/>
      <c r="B84" s="3"/>
      <c r="C84" s="3"/>
      <c r="D84" s="3"/>
      <c r="E84" s="5"/>
      <c r="F84" s="5"/>
      <c r="G84" s="3"/>
      <c r="H84" s="3" t="str">
        <f t="shared" si="2"/>
        <v/>
      </c>
      <c r="I84" s="3"/>
      <c r="J84" s="3"/>
      <c r="K84" s="3"/>
      <c r="L84" s="3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3"/>
      <c r="B85" s="3"/>
      <c r="C85" s="3"/>
      <c r="D85" s="3"/>
      <c r="E85" s="5"/>
      <c r="F85" s="5"/>
      <c r="G85" s="3"/>
      <c r="H85" s="3" t="str">
        <f t="shared" si="2"/>
        <v/>
      </c>
      <c r="I85" s="3"/>
      <c r="J85" s="3"/>
      <c r="K85" s="3"/>
      <c r="L85" s="3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3"/>
      <c r="B86" s="3"/>
      <c r="C86" s="3"/>
      <c r="D86" s="3"/>
      <c r="E86" s="5"/>
      <c r="F86" s="5"/>
      <c r="G86" s="3"/>
      <c r="H86" s="3" t="str">
        <f t="shared" si="2"/>
        <v/>
      </c>
      <c r="I86" s="3"/>
      <c r="J86" s="3"/>
      <c r="K86" s="3"/>
      <c r="L86" s="3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3"/>
      <c r="B87" s="3"/>
      <c r="C87" s="3"/>
      <c r="D87" s="3"/>
      <c r="E87" s="5"/>
      <c r="F87" s="5"/>
      <c r="G87" s="3"/>
      <c r="H87" s="3" t="str">
        <f t="shared" si="2"/>
        <v/>
      </c>
      <c r="I87" s="3"/>
      <c r="J87" s="3"/>
      <c r="K87" s="3"/>
      <c r="L87" s="3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3"/>
      <c r="B88" s="3"/>
      <c r="C88" s="3"/>
      <c r="D88" s="3"/>
      <c r="E88" s="5"/>
      <c r="F88" s="5"/>
      <c r="G88" s="3"/>
      <c r="H88" s="3" t="str">
        <f t="shared" si="2"/>
        <v/>
      </c>
      <c r="I88" s="3"/>
      <c r="J88" s="3"/>
      <c r="K88" s="3"/>
      <c r="L88" s="3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3"/>
      <c r="B89" s="3"/>
      <c r="C89" s="3"/>
      <c r="D89" s="3"/>
      <c r="E89" s="5"/>
      <c r="F89" s="5"/>
      <c r="G89" s="3"/>
      <c r="H89" s="3" t="str">
        <f t="shared" si="2"/>
        <v/>
      </c>
      <c r="I89" s="3"/>
      <c r="J89" s="3"/>
      <c r="K89" s="3"/>
      <c r="L89" s="3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3"/>
      <c r="B90" s="3"/>
      <c r="C90" s="3"/>
      <c r="D90" s="3"/>
      <c r="E90" s="5"/>
      <c r="F90" s="5"/>
      <c r="G90" s="3"/>
      <c r="H90" s="3" t="str">
        <f t="shared" si="2"/>
        <v/>
      </c>
      <c r="I90" s="3"/>
      <c r="J90" s="3"/>
      <c r="K90" s="3"/>
      <c r="L90" s="3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3"/>
      <c r="B91" s="3"/>
      <c r="C91" s="3"/>
      <c r="D91" s="3"/>
      <c r="E91" s="5"/>
      <c r="F91" s="5"/>
      <c r="G91" s="3"/>
      <c r="H91" s="3" t="str">
        <f t="shared" si="2"/>
        <v/>
      </c>
      <c r="I91" s="3"/>
      <c r="J91" s="3"/>
      <c r="K91" s="3"/>
      <c r="L91" s="3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3"/>
      <c r="B92" s="3"/>
      <c r="C92" s="3"/>
      <c r="D92" s="3"/>
      <c r="E92" s="5"/>
      <c r="F92" s="5"/>
      <c r="G92" s="3"/>
      <c r="H92" s="3" t="str">
        <f t="shared" si="2"/>
        <v/>
      </c>
      <c r="I92" s="3"/>
      <c r="J92" s="3"/>
      <c r="K92" s="3"/>
      <c r="L92" s="3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3"/>
      <c r="B93" s="3"/>
      <c r="C93" s="3"/>
      <c r="D93" s="3"/>
      <c r="E93" s="5"/>
      <c r="F93" s="5"/>
      <c r="G93" s="3"/>
      <c r="H93" s="3" t="str">
        <f t="shared" si="2"/>
        <v/>
      </c>
      <c r="I93" s="3"/>
      <c r="J93" s="3"/>
      <c r="K93" s="3"/>
      <c r="L93" s="3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3"/>
      <c r="B94" s="3"/>
      <c r="C94" s="3"/>
      <c r="D94" s="3"/>
      <c r="E94" s="5"/>
      <c r="F94" s="5"/>
      <c r="G94" s="3"/>
      <c r="H94" s="3" t="str">
        <f t="shared" si="2"/>
        <v/>
      </c>
      <c r="I94" s="3"/>
      <c r="J94" s="3"/>
      <c r="K94" s="3"/>
      <c r="L94" s="3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3"/>
      <c r="B95" s="3"/>
      <c r="C95" s="3"/>
      <c r="D95" s="3"/>
      <c r="E95" s="5"/>
      <c r="F95" s="5"/>
      <c r="G95" s="3"/>
      <c r="H95" s="3" t="str">
        <f t="shared" si="2"/>
        <v/>
      </c>
      <c r="I95" s="3"/>
      <c r="J95" s="3"/>
      <c r="K95" s="3"/>
      <c r="L95" s="3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3"/>
      <c r="B96" s="3"/>
      <c r="C96" s="3"/>
      <c r="D96" s="3"/>
      <c r="E96" s="5"/>
      <c r="F96" s="5"/>
      <c r="G96" s="3"/>
      <c r="H96" s="3" t="str">
        <f t="shared" si="2"/>
        <v/>
      </c>
      <c r="I96" s="3"/>
      <c r="J96" s="3"/>
      <c r="K96" s="3"/>
      <c r="L96" s="3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3"/>
      <c r="B97" s="3"/>
      <c r="C97" s="3"/>
      <c r="D97" s="3"/>
      <c r="E97" s="5"/>
      <c r="F97" s="5"/>
      <c r="G97" s="3"/>
      <c r="H97" s="3" t="str">
        <f t="shared" si="2"/>
        <v/>
      </c>
      <c r="I97" s="3"/>
      <c r="J97" s="3"/>
      <c r="K97" s="3"/>
      <c r="L97" s="3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3"/>
      <c r="B98" s="3"/>
      <c r="C98" s="3"/>
      <c r="D98" s="3"/>
      <c r="E98" s="5"/>
      <c r="F98" s="5"/>
      <c r="G98" s="3"/>
      <c r="H98" s="3" t="str">
        <f t="shared" si="2"/>
        <v/>
      </c>
      <c r="I98" s="3"/>
      <c r="J98" s="3"/>
      <c r="K98" s="3"/>
      <c r="L98" s="3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3"/>
      <c r="B99" s="3"/>
      <c r="C99" s="3"/>
      <c r="D99" s="3"/>
      <c r="E99" s="5"/>
      <c r="F99" s="5"/>
      <c r="G99" s="3"/>
      <c r="H99" s="3" t="str">
        <f t="shared" si="2"/>
        <v/>
      </c>
      <c r="I99" s="3"/>
      <c r="J99" s="3"/>
      <c r="K99" s="3"/>
      <c r="L99" s="3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3"/>
      <c r="B100" s="3"/>
      <c r="C100" s="3"/>
      <c r="D100" s="3"/>
      <c r="E100" s="5"/>
      <c r="F100" s="5"/>
      <c r="G100" s="3"/>
      <c r="H100" s="3" t="str">
        <f t="shared" si="2"/>
        <v/>
      </c>
      <c r="I100" s="3"/>
      <c r="J100" s="3"/>
      <c r="K100" s="3"/>
      <c r="L100" s="3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3"/>
      <c r="B101" s="3"/>
      <c r="C101" s="3"/>
      <c r="D101" s="3"/>
      <c r="E101" s="5"/>
      <c r="F101" s="5"/>
      <c r="G101" s="3"/>
      <c r="H101" s="3" t="str">
        <f t="shared" si="2"/>
        <v/>
      </c>
      <c r="I101" s="3"/>
      <c r="J101" s="3"/>
      <c r="K101" s="3"/>
      <c r="L101" s="3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3"/>
      <c r="B102" s="3"/>
      <c r="C102" s="3"/>
      <c r="D102" s="3"/>
      <c r="E102" s="5"/>
      <c r="F102" s="5"/>
      <c r="G102" s="3"/>
      <c r="H102" s="3" t="str">
        <f t="shared" si="2"/>
        <v/>
      </c>
      <c r="I102" s="3"/>
      <c r="J102" s="3"/>
      <c r="K102" s="3"/>
      <c r="L102" s="3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3"/>
      <c r="B103" s="3"/>
      <c r="C103" s="3"/>
      <c r="D103" s="3"/>
      <c r="E103" s="5"/>
      <c r="F103" s="5"/>
      <c r="G103" s="3"/>
      <c r="H103" s="3" t="str">
        <f t="shared" si="2"/>
        <v/>
      </c>
      <c r="I103" s="3"/>
      <c r="J103" s="3"/>
      <c r="K103" s="3"/>
      <c r="L103" s="3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L2"/>
  </mergeCells>
  <conditionalFormatting sqref="H4:H103">
    <cfRule type="expression" dxfId="1" priority="1">
      <formula>H4="No"</formula>
    </cfRule>
  </conditionalFormatting>
  <conditionalFormatting sqref="L4:L103">
    <cfRule type="expression" dxfId="0" priority="2">
      <formula>L4="Open"</formula>
    </cfRule>
  </conditionalFormatting>
  <dataValidations count="1">
    <dataValidation type="list" errorStyle="warning" allowBlank="1" showErrorMessage="1" errorTitle="Check entry" error="Use one of the approved values in the dropdown list." sqref="H4:I103" xr:uid="{00000000-0002-0000-0700-000000000000}">
      <formula1>"Yes,No,Open,N/A"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Check entry" error="Use one of the approved values in the dropdown list." xr:uid="{00000000-0002-0000-0700-000002000000}">
          <x14:formula1>
            <xm:f>Lists!$D$4:$D$7</xm:f>
          </x14:formula1>
          <xm:sqref>L4:L103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50"/>
  <sheetViews>
    <sheetView workbookViewId="0"/>
  </sheetViews>
  <sheetFormatPr defaultRowHeight="14.25"/>
  <cols>
    <col min="1" max="1" width="12" customWidth="1"/>
    <col min="2" max="2" width="22" customWidth="1"/>
    <col min="3" max="3" width="16" customWidth="1"/>
    <col min="4" max="4" width="18" customWidth="1"/>
    <col min="5" max="6" width="32" customWidth="1"/>
    <col min="7" max="7" width="34" customWidth="1"/>
    <col min="8" max="9" width="28" customWidth="1"/>
    <col min="10" max="10" width="14" customWidth="1"/>
  </cols>
  <sheetData>
    <row r="1" spans="1:26" ht="33.950000000000003" customHeight="1">
      <c r="A1" s="1" t="s">
        <v>198</v>
      </c>
      <c r="B1" s="9"/>
      <c r="C1" s="9"/>
      <c r="D1" s="9"/>
      <c r="E1" s="9"/>
      <c r="F1" s="9"/>
      <c r="G1" s="9"/>
      <c r="H1" s="9"/>
      <c r="I1" s="9"/>
      <c r="J1" s="9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36" customHeight="1">
      <c r="A2" s="13" t="s">
        <v>199</v>
      </c>
      <c r="B2" s="13"/>
      <c r="C2" s="13"/>
      <c r="D2" s="13"/>
      <c r="E2" s="13"/>
      <c r="F2" s="13"/>
      <c r="G2" s="13"/>
      <c r="H2" s="13"/>
      <c r="I2" s="13"/>
      <c r="J2" s="13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0" customHeight="1">
      <c r="A3" s="2" t="s">
        <v>200</v>
      </c>
      <c r="B3" s="2" t="s">
        <v>168</v>
      </c>
      <c r="C3" s="2" t="s">
        <v>201</v>
      </c>
      <c r="D3" s="2" t="s">
        <v>202</v>
      </c>
      <c r="E3" s="2" t="s">
        <v>203</v>
      </c>
      <c r="F3" s="2" t="s">
        <v>204</v>
      </c>
      <c r="G3" s="2" t="s">
        <v>205</v>
      </c>
      <c r="H3" s="2" t="s">
        <v>206</v>
      </c>
      <c r="I3" s="2" t="s">
        <v>207</v>
      </c>
      <c r="J3" s="2" t="s">
        <v>124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3" t="s">
        <v>208</v>
      </c>
      <c r="B4" s="3"/>
      <c r="C4" s="3"/>
      <c r="D4" s="3"/>
      <c r="E4" s="3"/>
      <c r="F4" s="3"/>
      <c r="G4" s="3"/>
      <c r="H4" s="3"/>
      <c r="I4" s="3"/>
      <c r="J4" s="3" t="s">
        <v>152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3"/>
      <c r="B5" s="3"/>
      <c r="C5" s="3"/>
      <c r="D5" s="3"/>
      <c r="E5" s="3"/>
      <c r="F5" s="3"/>
      <c r="G5" s="3"/>
      <c r="H5" s="3"/>
      <c r="I5" s="3"/>
      <c r="J5" s="3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3"/>
      <c r="B6" s="3"/>
      <c r="C6" s="3"/>
      <c r="D6" s="3"/>
      <c r="E6" s="3"/>
      <c r="F6" s="3"/>
      <c r="G6" s="3"/>
      <c r="H6" s="3"/>
      <c r="I6" s="3"/>
      <c r="J6" s="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3"/>
      <c r="B8" s="3"/>
      <c r="C8" s="3"/>
      <c r="D8" s="3"/>
      <c r="E8" s="3"/>
      <c r="F8" s="3"/>
      <c r="G8" s="3"/>
      <c r="H8" s="3"/>
      <c r="I8" s="3"/>
      <c r="J8" s="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3"/>
      <c r="B10" s="3"/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3"/>
      <c r="B11" s="3"/>
      <c r="C11" s="3"/>
      <c r="D11" s="3"/>
      <c r="E11" s="3"/>
      <c r="F11" s="3"/>
      <c r="G11" s="3"/>
      <c r="H11" s="3"/>
      <c r="I11" s="3"/>
      <c r="J11" s="3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</sheetData>
  <mergeCells count="1">
    <mergeCell ref="A2:J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Check entry" error="Use one of the approved values in the dropdown list." xr:uid="{00000000-0002-0000-0800-000000000000}">
          <x14:formula1>
            <xm:f>Lists!$D$4:$D$7</xm:f>
          </x14:formula1>
          <xm:sqref>J4:J53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Start here</vt:lpstr>
      <vt:lpstr>Quarterly dashboard</vt:lpstr>
      <vt:lpstr>Parts register</vt:lpstr>
      <vt:lpstr>Quarterly review</vt:lpstr>
      <vt:lpstr>Action register</vt:lpstr>
      <vt:lpstr>Order forecast</vt:lpstr>
      <vt:lpstr>Drawing inspection review</vt:lpstr>
      <vt:lpstr>Quality delivery review</vt:lpstr>
      <vt:lpstr>Commercial capacity notes</vt:lpstr>
      <vt:lpstr>Lists</vt:lpstr>
    </vt:vector>
  </TitlesOfParts>
  <Company>Alfred Lewis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Contact ALE	www.alfredlewis.com.au_x000d_
</dc:description>
  <cp:lastModifiedBy>Tim Williams</cp:lastModifiedBy>
  <dcterms:created xsi:type="dcterms:W3CDTF">2026-06-16T21:56:34Z</dcterms:created>
  <dcterms:modified xsi:type="dcterms:W3CDTF">2026-06-16T22:02:21Z</dcterms:modified>
</cp:coreProperties>
</file>